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S:\FINANCE\Budget_Analyst\Budget 2025\Tuition&amp;Fees\"/>
    </mc:Choice>
  </mc:AlternateContent>
  <xr:revisionPtr revIDLastSave="0" documentId="13_ncr:1_{288ECD75-1FB0-4976-B710-A990F0C04BFD}" xr6:coauthVersionLast="47" xr6:coauthVersionMax="47" xr10:uidLastSave="{00000000-0000-0000-0000-000000000000}"/>
  <bookViews>
    <workbookView xWindow="28680" yWindow="-120" windowWidth="29040" windowHeight="15840" xr2:uid="{5529F59E-7390-48D7-8656-FCE8B4D609DB}"/>
  </bookViews>
  <sheets>
    <sheet name="SummaryUGrad" sheetId="7" r:id="rId1"/>
    <sheet name="SummaryGrad" sheetId="6" r:id="rId2"/>
    <sheet name="Undergrad-12Hours" sheetId="4" r:id="rId3"/>
    <sheet name="Undergrad-15Hours" sheetId="1" r:id="rId4"/>
    <sheet name="Grad-18Hours" sheetId="2" r:id="rId5"/>
    <sheet name="Grad-20Hours" sheetId="3" r:id="rId6"/>
    <sheet name="Grad-24Hours" sheetId="5" r:id="rId7"/>
    <sheet name="UGrad_ChangeSummary" sheetId="8" r:id="rId8"/>
    <sheet name="Grad_ChangeSummary" sheetId="9" r:id="rId9"/>
  </sheets>
  <definedNames>
    <definedName name="_xlnm.Print_Area" localSheetId="4">'Grad-18Hours'!$A$1:$Q$47</definedName>
    <definedName name="_xlnm.Print_Area" localSheetId="5">'Grad-20Hours'!$A$1:$Q$48</definedName>
    <definedName name="_xlnm.Print_Area" localSheetId="6">'Grad-24Hours'!$A$1:$Q$48</definedName>
    <definedName name="_xlnm.Print_Area" localSheetId="1">SummaryGrad!$A$1:$G$67</definedName>
    <definedName name="_xlnm.Print_Area" localSheetId="0">SummaryUGrad!$A$1:$F$51</definedName>
    <definedName name="_xlnm.Print_Area" localSheetId="7">UGrad_ChangeSummary!$A$1:$T$43</definedName>
    <definedName name="_xlnm.Print_Area" localSheetId="2">'Undergrad-12Hours'!$A$1:$V$42</definedName>
    <definedName name="_xlnm.Print_Area" localSheetId="3">'Undergrad-15Hours'!$A$1:$V$42</definedName>
    <definedName name="_xlnm.Print_Titles" localSheetId="1">SummaryGrad!$1:$7</definedName>
    <definedName name="_xlnm.Print_Titles" localSheetId="0">SummaryUGrad!$1:$7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9" i="9" l="1"/>
  <c r="Q48" i="5"/>
  <c r="P6" i="3"/>
  <c r="P31" i="4"/>
  <c r="Q6" i="4"/>
  <c r="P6" i="4"/>
  <c r="AC51" i="9"/>
  <c r="AD51" i="9" s="1"/>
  <c r="AC50" i="9"/>
  <c r="AD50" i="9" s="1"/>
  <c r="X51" i="9"/>
  <c r="Y51" i="9" s="1"/>
  <c r="X50" i="9"/>
  <c r="Y50" i="9" s="1"/>
  <c r="S51" i="9"/>
  <c r="T51" i="9" s="1"/>
  <c r="S50" i="9"/>
  <c r="T50" i="9" s="1"/>
  <c r="N51" i="9"/>
  <c r="O51" i="9" s="1"/>
  <c r="N50" i="9"/>
  <c r="O50" i="9" s="1"/>
  <c r="J51" i="9"/>
  <c r="J50" i="9"/>
  <c r="I51" i="9"/>
  <c r="I50" i="9"/>
  <c r="D51" i="9"/>
  <c r="E51" i="9" s="1"/>
  <c r="E50" i="9"/>
  <c r="D50" i="9"/>
  <c r="D49" i="9"/>
  <c r="P24" i="1"/>
  <c r="P24" i="4"/>
  <c r="P40" i="1" l="1"/>
  <c r="P40" i="4"/>
  <c r="P34" i="1" l="1"/>
  <c r="P34" i="4"/>
  <c r="P33" i="1" l="1"/>
  <c r="Q33" i="1" s="1"/>
  <c r="X27" i="1" l="1"/>
  <c r="X19" i="1"/>
  <c r="P31" i="1" l="1"/>
  <c r="P14" i="1" l="1"/>
  <c r="L3" i="4"/>
  <c r="L2" i="4" l="1"/>
  <c r="P49" i="3"/>
  <c r="Q49" i="3" s="1"/>
  <c r="E12" i="6" s="1"/>
  <c r="P50" i="3"/>
  <c r="Q50" i="3" s="1"/>
  <c r="E13" i="6" s="1"/>
  <c r="W50" i="9"/>
  <c r="W51" i="9"/>
  <c r="M50" i="9"/>
  <c r="M51" i="9"/>
  <c r="C50" i="9"/>
  <c r="C51" i="9"/>
  <c r="P49" i="5"/>
  <c r="Q49" i="5" s="1"/>
  <c r="G12" i="6" s="1"/>
  <c r="P50" i="5"/>
  <c r="AB51" i="9" s="1"/>
  <c r="P48" i="2"/>
  <c r="Q48" i="2" s="1"/>
  <c r="C12" i="6" s="1"/>
  <c r="P49" i="2"/>
  <c r="Q49" i="2" s="1"/>
  <c r="C13" i="6" s="1"/>
  <c r="Q50" i="5" l="1"/>
  <c r="G13" i="6" s="1"/>
  <c r="F13" i="6"/>
  <c r="B13" i="6"/>
  <c r="H50" i="9"/>
  <c r="AB50" i="9"/>
  <c r="F12" i="6"/>
  <c r="D13" i="6"/>
  <c r="D12" i="6"/>
  <c r="H51" i="9"/>
  <c r="B12" i="6"/>
  <c r="R50" i="9"/>
  <c r="R51" i="9"/>
  <c r="W44" i="9" l="1"/>
  <c r="M44" i="9"/>
  <c r="C44" i="9"/>
  <c r="W17" i="9"/>
  <c r="M17" i="9"/>
  <c r="C17" i="9"/>
  <c r="P15" i="2"/>
  <c r="Q15" i="2" s="1"/>
  <c r="C25" i="6" s="1"/>
  <c r="P16" i="3"/>
  <c r="Q16" i="3" s="1"/>
  <c r="E25" i="6" s="1"/>
  <c r="P16" i="5"/>
  <c r="Q16" i="5" s="1"/>
  <c r="G25" i="6" s="1"/>
  <c r="T16" i="5"/>
  <c r="P14" i="3"/>
  <c r="F25" i="6" l="1"/>
  <c r="AB17" i="9"/>
  <c r="D25" i="6"/>
  <c r="R17" i="9"/>
  <c r="B25" i="6"/>
  <c r="H17" i="9"/>
  <c r="P32" i="4"/>
  <c r="P33" i="4"/>
  <c r="P35" i="4"/>
  <c r="P36" i="4"/>
  <c r="P37" i="4"/>
  <c r="P38" i="4"/>
  <c r="P39" i="4"/>
  <c r="P41" i="4"/>
  <c r="P42" i="4"/>
  <c r="P19" i="2"/>
  <c r="P18" i="2"/>
  <c r="P43" i="5" l="1"/>
  <c r="P43" i="3"/>
  <c r="P42" i="2"/>
  <c r="P36" i="5"/>
  <c r="P22" i="2"/>
  <c r="P41" i="1"/>
  <c r="P42" i="1"/>
  <c r="P39" i="1"/>
  <c r="P38" i="1"/>
  <c r="P37" i="1"/>
  <c r="P36" i="1"/>
  <c r="P25" i="1"/>
  <c r="P16" i="1"/>
  <c r="Q16" i="1" s="1"/>
  <c r="P6" i="1"/>
  <c r="P13" i="4"/>
  <c r="P16" i="4"/>
  <c r="Q43" i="5" l="1"/>
  <c r="G48" i="6" s="1"/>
  <c r="AB44" i="9"/>
  <c r="F48" i="6"/>
  <c r="Q43" i="3"/>
  <c r="E48" i="6" s="1"/>
  <c r="R44" i="9"/>
  <c r="D48" i="6"/>
  <c r="Q42" i="2"/>
  <c r="C48" i="6" s="1"/>
  <c r="B48" i="6"/>
  <c r="H44" i="9"/>
  <c r="V8" i="4"/>
  <c r="W43" i="9" l="1"/>
  <c r="X43" i="9" s="1"/>
  <c r="Y43" i="9" s="1"/>
  <c r="W41" i="9"/>
  <c r="X41" i="9" s="1"/>
  <c r="Y41" i="9" s="1"/>
  <c r="M43" i="9"/>
  <c r="N43" i="9" s="1"/>
  <c r="O43" i="9" s="1"/>
  <c r="M41" i="9"/>
  <c r="N41" i="9" s="1"/>
  <c r="O41" i="9" s="1"/>
  <c r="C43" i="9"/>
  <c r="D43" i="9" s="1"/>
  <c r="E43" i="9" s="1"/>
  <c r="C41" i="9"/>
  <c r="D41" i="9" s="1"/>
  <c r="E41" i="9" s="1"/>
  <c r="P41" i="2" l="1"/>
  <c r="P42" i="3"/>
  <c r="P42" i="5"/>
  <c r="P40" i="5"/>
  <c r="Q40" i="5" s="1"/>
  <c r="G52" i="6" s="1"/>
  <c r="P40" i="3"/>
  <c r="P39" i="2"/>
  <c r="Q39" i="2" s="1"/>
  <c r="C52" i="6" s="1"/>
  <c r="P8" i="4"/>
  <c r="F52" i="6" l="1"/>
  <c r="AB41" i="9"/>
  <c r="AC41" i="9" s="1"/>
  <c r="AD41" i="9" s="1"/>
  <c r="Q42" i="5"/>
  <c r="G53" i="6" s="1"/>
  <c r="F53" i="6"/>
  <c r="AB43" i="9"/>
  <c r="AC43" i="9" s="1"/>
  <c r="AD43" i="9" s="1"/>
  <c r="Q40" i="3"/>
  <c r="E52" i="6" s="1"/>
  <c r="D52" i="6"/>
  <c r="R41" i="9"/>
  <c r="S41" i="9" s="1"/>
  <c r="T41" i="9" s="1"/>
  <c r="Q42" i="3"/>
  <c r="E53" i="6" s="1"/>
  <c r="D53" i="6"/>
  <c r="R43" i="9"/>
  <c r="S43" i="9" s="1"/>
  <c r="T43" i="9" s="1"/>
  <c r="Q41" i="2"/>
  <c r="C53" i="6" s="1"/>
  <c r="B53" i="6"/>
  <c r="H43" i="9"/>
  <c r="I43" i="9" s="1"/>
  <c r="J43" i="9" s="1"/>
  <c r="B52" i="6"/>
  <c r="H41" i="9"/>
  <c r="I41" i="9" s="1"/>
  <c r="J41" i="9" s="1"/>
  <c r="M7" i="8"/>
  <c r="M8" i="8"/>
  <c r="M9" i="8"/>
  <c r="M10" i="8"/>
  <c r="M11" i="8"/>
  <c r="M12" i="8"/>
  <c r="M13" i="8"/>
  <c r="M14" i="8"/>
  <c r="M15" i="8"/>
  <c r="T25" i="1" l="1"/>
  <c r="P19" i="1" l="1"/>
  <c r="W49" i="9" l="1"/>
  <c r="P6" i="5" l="1"/>
  <c r="P7" i="5"/>
  <c r="P8" i="5"/>
  <c r="P9" i="5"/>
  <c r="P10" i="5"/>
  <c r="P11" i="5"/>
  <c r="P12" i="5"/>
  <c r="P13" i="5"/>
  <c r="P14" i="5"/>
  <c r="P15" i="5"/>
  <c r="P17" i="5"/>
  <c r="M49" i="9" l="1"/>
  <c r="C49" i="9"/>
  <c r="P46" i="5"/>
  <c r="P47" i="5"/>
  <c r="P48" i="5"/>
  <c r="P27" i="4"/>
  <c r="AB49" i="9" l="1"/>
  <c r="F11" i="6"/>
  <c r="W38" i="9"/>
  <c r="X38" i="9" s="1"/>
  <c r="Y38" i="9" s="1"/>
  <c r="P37" i="3"/>
  <c r="R38" i="9" s="1"/>
  <c r="S38" i="9" s="1"/>
  <c r="T38" i="9" s="1"/>
  <c r="M38" i="9"/>
  <c r="N38" i="9" s="1"/>
  <c r="O38" i="9" s="1"/>
  <c r="C38" i="9"/>
  <c r="D38" i="9" s="1"/>
  <c r="E38" i="9" s="1"/>
  <c r="Q37" i="3" l="1"/>
  <c r="E47" i="6" s="1"/>
  <c r="D47" i="6"/>
  <c r="P36" i="2"/>
  <c r="P37" i="5"/>
  <c r="Q37" i="5" l="1"/>
  <c r="G47" i="6" s="1"/>
  <c r="F47" i="6"/>
  <c r="AB38" i="9"/>
  <c r="AC38" i="9" s="1"/>
  <c r="AD38" i="9" s="1"/>
  <c r="Q36" i="2"/>
  <c r="C47" i="6" s="1"/>
  <c r="H38" i="9"/>
  <c r="I38" i="9" s="1"/>
  <c r="J38" i="9" s="1"/>
  <c r="B47" i="6"/>
  <c r="P38" i="5"/>
  <c r="P39" i="5"/>
  <c r="P41" i="5"/>
  <c r="P44" i="5"/>
  <c r="P35" i="5"/>
  <c r="P34" i="5"/>
  <c r="P33" i="5"/>
  <c r="P31" i="5"/>
  <c r="P32" i="5"/>
  <c r="P30" i="5"/>
  <c r="P24" i="5"/>
  <c r="P25" i="5"/>
  <c r="P26" i="5"/>
  <c r="P27" i="5"/>
  <c r="P28" i="5"/>
  <c r="P29" i="5"/>
  <c r="P23" i="5"/>
  <c r="P22" i="5"/>
  <c r="P21" i="5"/>
  <c r="P20" i="5"/>
  <c r="P19" i="5" l="1"/>
  <c r="T6" i="5" l="1"/>
  <c r="W25" i="9" l="1"/>
  <c r="X25" i="9" s="1"/>
  <c r="Y25" i="9" s="1"/>
  <c r="P24" i="3"/>
  <c r="D36" i="6" s="1"/>
  <c r="M25" i="9"/>
  <c r="N25" i="9" s="1"/>
  <c r="O25" i="9" s="1"/>
  <c r="P23" i="2"/>
  <c r="Q23" i="2" s="1"/>
  <c r="C36" i="6" s="1"/>
  <c r="C25" i="9"/>
  <c r="D25" i="9" s="1"/>
  <c r="E25" i="9" s="1"/>
  <c r="X6" i="1"/>
  <c r="X35" i="1"/>
  <c r="X36" i="1"/>
  <c r="X37" i="1"/>
  <c r="X38" i="1"/>
  <c r="X39" i="1"/>
  <c r="X40" i="1"/>
  <c r="X41" i="1"/>
  <c r="X42" i="1"/>
  <c r="X29" i="1"/>
  <c r="X31" i="1"/>
  <c r="X32" i="1"/>
  <c r="X33" i="1"/>
  <c r="X34" i="1"/>
  <c r="V24" i="1"/>
  <c r="T25" i="4"/>
  <c r="P26" i="3"/>
  <c r="Q26" i="3" s="1"/>
  <c r="E41" i="6" s="1"/>
  <c r="P25" i="2"/>
  <c r="B41" i="6" s="1"/>
  <c r="M24" i="8"/>
  <c r="N24" i="8" s="1"/>
  <c r="O24" i="8" s="1"/>
  <c r="W27" i="9"/>
  <c r="X27" i="9" s="1"/>
  <c r="Y27" i="9" s="1"/>
  <c r="M27" i="9"/>
  <c r="N27" i="9" s="1"/>
  <c r="O27" i="9" s="1"/>
  <c r="C27" i="9"/>
  <c r="D27" i="9" s="1"/>
  <c r="E27" i="9" s="1"/>
  <c r="AB25" i="9"/>
  <c r="AC25" i="9" s="1"/>
  <c r="AD25" i="9" s="1"/>
  <c r="F36" i="6"/>
  <c r="Q24" i="1"/>
  <c r="E30" i="7" s="1"/>
  <c r="B30" i="7"/>
  <c r="T24" i="5"/>
  <c r="M25" i="8"/>
  <c r="N25" i="8" s="1"/>
  <c r="O25" i="8" s="1"/>
  <c r="C25" i="8"/>
  <c r="D25" i="8" s="1"/>
  <c r="E25" i="8" s="1"/>
  <c r="F30" i="7"/>
  <c r="X24" i="1"/>
  <c r="T24" i="1"/>
  <c r="V24" i="4"/>
  <c r="T24" i="4"/>
  <c r="P47" i="2"/>
  <c r="B11" i="6" s="1"/>
  <c r="M48" i="9"/>
  <c r="N48" i="9" s="1"/>
  <c r="O48" i="9" s="1"/>
  <c r="W8" i="9"/>
  <c r="X8" i="9" s="1"/>
  <c r="Y8" i="9" s="1"/>
  <c r="W9" i="9"/>
  <c r="X9" i="9" s="1"/>
  <c r="Y9" i="9" s="1"/>
  <c r="W10" i="9"/>
  <c r="X10" i="9" s="1"/>
  <c r="Y10" i="9" s="1"/>
  <c r="W11" i="9"/>
  <c r="X11" i="9" s="1"/>
  <c r="Y11" i="9" s="1"/>
  <c r="W12" i="9"/>
  <c r="X12" i="9" s="1"/>
  <c r="Y12" i="9" s="1"/>
  <c r="W13" i="9"/>
  <c r="X13" i="9" s="1"/>
  <c r="Y13" i="9" s="1"/>
  <c r="W14" i="9"/>
  <c r="X14" i="9" s="1"/>
  <c r="Y14" i="9" s="1"/>
  <c r="W15" i="9"/>
  <c r="X15" i="9" s="1"/>
  <c r="Y15" i="9" s="1"/>
  <c r="W16" i="9"/>
  <c r="X16" i="9" s="1"/>
  <c r="Y16" i="9" s="1"/>
  <c r="W18" i="9"/>
  <c r="X18" i="9" s="1"/>
  <c r="Y18" i="9" s="1"/>
  <c r="W20" i="9"/>
  <c r="X20" i="9" s="1"/>
  <c r="Y20" i="9" s="1"/>
  <c r="W21" i="9"/>
  <c r="X21" i="9" s="1"/>
  <c r="Y21" i="9" s="1"/>
  <c r="W22" i="9"/>
  <c r="X22" i="9" s="1"/>
  <c r="Y22" i="9" s="1"/>
  <c r="W23" i="9"/>
  <c r="X23" i="9" s="1"/>
  <c r="Y23" i="9" s="1"/>
  <c r="W24" i="9"/>
  <c r="X24" i="9" s="1"/>
  <c r="Y24" i="9" s="1"/>
  <c r="W26" i="9"/>
  <c r="X26" i="9" s="1"/>
  <c r="Y26" i="9" s="1"/>
  <c r="W28" i="9"/>
  <c r="X28" i="9" s="1"/>
  <c r="Y28" i="9" s="1"/>
  <c r="W29" i="9"/>
  <c r="X29" i="9" s="1"/>
  <c r="Y29" i="9" s="1"/>
  <c r="W30" i="9"/>
  <c r="X30" i="9" s="1"/>
  <c r="Y30" i="9" s="1"/>
  <c r="W31" i="9"/>
  <c r="X31" i="9" s="1"/>
  <c r="Y31" i="9" s="1"/>
  <c r="W32" i="9"/>
  <c r="X32" i="9" s="1"/>
  <c r="Y32" i="9" s="1"/>
  <c r="W33" i="9"/>
  <c r="X33" i="9" s="1"/>
  <c r="Y33" i="9" s="1"/>
  <c r="W34" i="9"/>
  <c r="X34" i="9" s="1"/>
  <c r="Y34" i="9" s="1"/>
  <c r="W35" i="9"/>
  <c r="X35" i="9" s="1"/>
  <c r="Y35" i="9" s="1"/>
  <c r="W36" i="9"/>
  <c r="X36" i="9" s="1"/>
  <c r="Y36" i="9" s="1"/>
  <c r="W37" i="9"/>
  <c r="X37" i="9" s="1"/>
  <c r="Y37" i="9" s="1"/>
  <c r="W39" i="9"/>
  <c r="X39" i="9" s="1"/>
  <c r="Y39" i="9" s="1"/>
  <c r="W40" i="9"/>
  <c r="X40" i="9" s="1"/>
  <c r="Y40" i="9" s="1"/>
  <c r="W42" i="9"/>
  <c r="X42" i="9" s="1"/>
  <c r="Y42" i="9" s="1"/>
  <c r="W45" i="9"/>
  <c r="X45" i="9" s="1"/>
  <c r="Y45" i="9" s="1"/>
  <c r="W47" i="9"/>
  <c r="X47" i="9" s="1"/>
  <c r="Y47" i="9" s="1"/>
  <c r="W48" i="9"/>
  <c r="X48" i="9" s="1"/>
  <c r="Y48" i="9" s="1"/>
  <c r="X49" i="9"/>
  <c r="Y49" i="9" s="1"/>
  <c r="W7" i="9"/>
  <c r="X7" i="9" s="1"/>
  <c r="Y7" i="9" s="1"/>
  <c r="M8" i="9"/>
  <c r="N8" i="9" s="1"/>
  <c r="O8" i="9" s="1"/>
  <c r="M9" i="9"/>
  <c r="N9" i="9" s="1"/>
  <c r="O9" i="9" s="1"/>
  <c r="M10" i="9"/>
  <c r="N10" i="9" s="1"/>
  <c r="O10" i="9" s="1"/>
  <c r="M11" i="9"/>
  <c r="N11" i="9" s="1"/>
  <c r="O11" i="9" s="1"/>
  <c r="M12" i="9"/>
  <c r="N12" i="9" s="1"/>
  <c r="O12" i="9" s="1"/>
  <c r="M13" i="9"/>
  <c r="N13" i="9" s="1"/>
  <c r="O13" i="9" s="1"/>
  <c r="M14" i="9"/>
  <c r="N14" i="9" s="1"/>
  <c r="O14" i="9" s="1"/>
  <c r="M15" i="9"/>
  <c r="N15" i="9" s="1"/>
  <c r="O15" i="9" s="1"/>
  <c r="M16" i="9"/>
  <c r="N16" i="9" s="1"/>
  <c r="O16" i="9" s="1"/>
  <c r="M18" i="9"/>
  <c r="N18" i="9" s="1"/>
  <c r="O18" i="9" s="1"/>
  <c r="M20" i="9"/>
  <c r="N20" i="9" s="1"/>
  <c r="O20" i="9" s="1"/>
  <c r="M21" i="9"/>
  <c r="N21" i="9" s="1"/>
  <c r="O21" i="9" s="1"/>
  <c r="M22" i="9"/>
  <c r="N22" i="9" s="1"/>
  <c r="O22" i="9" s="1"/>
  <c r="M23" i="9"/>
  <c r="N23" i="9" s="1"/>
  <c r="O23" i="9" s="1"/>
  <c r="M24" i="9"/>
  <c r="N24" i="9" s="1"/>
  <c r="O24" i="9" s="1"/>
  <c r="M26" i="9"/>
  <c r="N26" i="9" s="1"/>
  <c r="O26" i="9" s="1"/>
  <c r="M28" i="9"/>
  <c r="N28" i="9" s="1"/>
  <c r="O28" i="9" s="1"/>
  <c r="M29" i="9"/>
  <c r="N29" i="9" s="1"/>
  <c r="O29" i="9" s="1"/>
  <c r="M30" i="9"/>
  <c r="N30" i="9" s="1"/>
  <c r="O30" i="9" s="1"/>
  <c r="M31" i="9"/>
  <c r="N31" i="9" s="1"/>
  <c r="O31" i="9" s="1"/>
  <c r="M32" i="9"/>
  <c r="N32" i="9" s="1"/>
  <c r="O32" i="9" s="1"/>
  <c r="M33" i="9"/>
  <c r="N33" i="9" s="1"/>
  <c r="O33" i="9" s="1"/>
  <c r="M34" i="9"/>
  <c r="N34" i="9" s="1"/>
  <c r="O34" i="9" s="1"/>
  <c r="M35" i="9"/>
  <c r="N35" i="9" s="1"/>
  <c r="O35" i="9" s="1"/>
  <c r="M36" i="9"/>
  <c r="N36" i="9" s="1"/>
  <c r="O36" i="9" s="1"/>
  <c r="M37" i="9"/>
  <c r="N37" i="9" s="1"/>
  <c r="O37" i="9" s="1"/>
  <c r="M39" i="9"/>
  <c r="N39" i="9" s="1"/>
  <c r="O39" i="9" s="1"/>
  <c r="M40" i="9"/>
  <c r="N40" i="9" s="1"/>
  <c r="O40" i="9" s="1"/>
  <c r="M42" i="9"/>
  <c r="N42" i="9" s="1"/>
  <c r="O42" i="9" s="1"/>
  <c r="M45" i="9"/>
  <c r="N45" i="9" s="1"/>
  <c r="O45" i="9" s="1"/>
  <c r="M47" i="9"/>
  <c r="N47" i="9" s="1"/>
  <c r="O47" i="9" s="1"/>
  <c r="N49" i="9"/>
  <c r="O49" i="9" s="1"/>
  <c r="M7" i="9"/>
  <c r="N7" i="9" s="1"/>
  <c r="O7" i="9" s="1"/>
  <c r="C8" i="9"/>
  <c r="D8" i="9" s="1"/>
  <c r="E8" i="9" s="1"/>
  <c r="C9" i="9"/>
  <c r="D9" i="9" s="1"/>
  <c r="E9" i="9" s="1"/>
  <c r="C10" i="9"/>
  <c r="D10" i="9" s="1"/>
  <c r="E10" i="9" s="1"/>
  <c r="C11" i="9"/>
  <c r="D11" i="9" s="1"/>
  <c r="E11" i="9" s="1"/>
  <c r="C12" i="9"/>
  <c r="D12" i="9" s="1"/>
  <c r="E12" i="9" s="1"/>
  <c r="C13" i="9"/>
  <c r="D13" i="9" s="1"/>
  <c r="E13" i="9" s="1"/>
  <c r="C14" i="9"/>
  <c r="D14" i="9" s="1"/>
  <c r="E14" i="9" s="1"/>
  <c r="C16" i="9"/>
  <c r="D16" i="9" s="1"/>
  <c r="E16" i="9" s="1"/>
  <c r="C18" i="9"/>
  <c r="D18" i="9" s="1"/>
  <c r="E18" i="9" s="1"/>
  <c r="C20" i="9"/>
  <c r="D20" i="9" s="1"/>
  <c r="E20" i="9" s="1"/>
  <c r="C22" i="9"/>
  <c r="D22" i="9" s="1"/>
  <c r="E22" i="9" s="1"/>
  <c r="C23" i="9"/>
  <c r="D23" i="9" s="1"/>
  <c r="E23" i="9" s="1"/>
  <c r="C24" i="9"/>
  <c r="D24" i="9" s="1"/>
  <c r="E24" i="9" s="1"/>
  <c r="C26" i="9"/>
  <c r="D26" i="9" s="1"/>
  <c r="E26" i="9" s="1"/>
  <c r="C28" i="9"/>
  <c r="D28" i="9" s="1"/>
  <c r="E28" i="9" s="1"/>
  <c r="C29" i="9"/>
  <c r="D29" i="9" s="1"/>
  <c r="E29" i="9" s="1"/>
  <c r="C30" i="9"/>
  <c r="D30" i="9" s="1"/>
  <c r="E30" i="9" s="1"/>
  <c r="C31" i="9"/>
  <c r="D31" i="9" s="1"/>
  <c r="E31" i="9" s="1"/>
  <c r="C32" i="9"/>
  <c r="D32" i="9" s="1"/>
  <c r="E32" i="9" s="1"/>
  <c r="C33" i="9"/>
  <c r="D33" i="9" s="1"/>
  <c r="E33" i="9" s="1"/>
  <c r="C34" i="9"/>
  <c r="D34" i="9" s="1"/>
  <c r="E34" i="9" s="1"/>
  <c r="C35" i="9"/>
  <c r="D35" i="9" s="1"/>
  <c r="E35" i="9" s="1"/>
  <c r="C36" i="9"/>
  <c r="D36" i="9" s="1"/>
  <c r="E36" i="9" s="1"/>
  <c r="C37" i="9"/>
  <c r="D37" i="9" s="1"/>
  <c r="E37" i="9" s="1"/>
  <c r="C39" i="9"/>
  <c r="D39" i="9" s="1"/>
  <c r="E39" i="9" s="1"/>
  <c r="C40" i="9"/>
  <c r="D40" i="9" s="1"/>
  <c r="E40" i="9" s="1"/>
  <c r="C42" i="9"/>
  <c r="D42" i="9" s="1"/>
  <c r="E42" i="9" s="1"/>
  <c r="C45" i="9"/>
  <c r="D45" i="9" s="1"/>
  <c r="E45" i="9" s="1"/>
  <c r="C47" i="9"/>
  <c r="D47" i="9" s="1"/>
  <c r="E47" i="9" s="1"/>
  <c r="C48" i="9"/>
  <c r="D48" i="9" s="1"/>
  <c r="E48" i="9" s="1"/>
  <c r="E49" i="9"/>
  <c r="C7" i="9"/>
  <c r="D7" i="9" s="1"/>
  <c r="E7" i="9" s="1"/>
  <c r="P40" i="2"/>
  <c r="H42" i="9" s="1"/>
  <c r="I42" i="9" s="1"/>
  <c r="J42" i="9" s="1"/>
  <c r="P6" i="2"/>
  <c r="H7" i="9" s="1"/>
  <c r="I7" i="9" s="1"/>
  <c r="J7" i="9" s="1"/>
  <c r="P14" i="4"/>
  <c r="Q14" i="4" s="1"/>
  <c r="C21" i="7" s="1"/>
  <c r="Q14" i="3"/>
  <c r="E23" i="6" s="1"/>
  <c r="AB8" i="9"/>
  <c r="AC8" i="9" s="1"/>
  <c r="AD8" i="9" s="1"/>
  <c r="F17" i="6"/>
  <c r="AB10" i="9"/>
  <c r="AC10" i="9" s="1"/>
  <c r="AD10" i="9" s="1"/>
  <c r="Q10" i="5"/>
  <c r="G19" i="6" s="1"/>
  <c r="AB11" i="9"/>
  <c r="AC11" i="9" s="1"/>
  <c r="AD11" i="9" s="1"/>
  <c r="AB12" i="9"/>
  <c r="AC12" i="9" s="1"/>
  <c r="AD12" i="9" s="1"/>
  <c r="AB14" i="9"/>
  <c r="AC14" i="9" s="1"/>
  <c r="AD14" i="9" s="1"/>
  <c r="Q14" i="5"/>
  <c r="G23" i="6" s="1"/>
  <c r="AB15" i="9"/>
  <c r="AC15" i="9" s="1"/>
  <c r="AD15" i="9" s="1"/>
  <c r="AB16" i="9"/>
  <c r="AC16" i="9" s="1"/>
  <c r="AD16" i="9" s="1"/>
  <c r="AB18" i="9"/>
  <c r="AC18" i="9" s="1"/>
  <c r="AD18" i="9" s="1"/>
  <c r="AB20" i="9"/>
  <c r="AC20" i="9" s="1"/>
  <c r="AD20" i="9" s="1"/>
  <c r="Q20" i="5"/>
  <c r="G31" i="6" s="1"/>
  <c r="AB21" i="9"/>
  <c r="AC21" i="9" s="1"/>
  <c r="AD21" i="9" s="1"/>
  <c r="AB22" i="9"/>
  <c r="AC22" i="9" s="1"/>
  <c r="AD22" i="9" s="1"/>
  <c r="F29" i="6"/>
  <c r="AB23" i="9"/>
  <c r="AC23" i="9" s="1"/>
  <c r="AD23" i="9" s="1"/>
  <c r="AB24" i="9"/>
  <c r="AC24" i="9" s="1"/>
  <c r="AD24" i="9" s="1"/>
  <c r="Q25" i="5"/>
  <c r="G39" i="6" s="1"/>
  <c r="AB28" i="9"/>
  <c r="AC28" i="9" s="1"/>
  <c r="AD28" i="9" s="1"/>
  <c r="AB29" i="9"/>
  <c r="AC29" i="9" s="1"/>
  <c r="AD29" i="9" s="1"/>
  <c r="AB30" i="9"/>
  <c r="AC30" i="9" s="1"/>
  <c r="AD30" i="9" s="1"/>
  <c r="Q30" i="5"/>
  <c r="G38" i="6" s="1"/>
  <c r="AB31" i="9"/>
  <c r="AC31" i="9" s="1"/>
  <c r="AD31" i="9" s="1"/>
  <c r="AB32" i="9"/>
  <c r="AC32" i="9" s="1"/>
  <c r="AD32" i="9" s="1"/>
  <c r="AB33" i="9"/>
  <c r="AC33" i="9" s="1"/>
  <c r="AD33" i="9" s="1"/>
  <c r="AB34" i="9"/>
  <c r="AC34" i="9" s="1"/>
  <c r="AD34" i="9" s="1"/>
  <c r="AB35" i="9"/>
  <c r="AC35" i="9" s="1"/>
  <c r="AD35" i="9" s="1"/>
  <c r="AB36" i="9"/>
  <c r="AC36" i="9" s="1"/>
  <c r="AD36" i="9" s="1"/>
  <c r="Q36" i="5"/>
  <c r="G51" i="6" s="1"/>
  <c r="AB37" i="9"/>
  <c r="AC37" i="9" s="1"/>
  <c r="AD37" i="9" s="1"/>
  <c r="AB39" i="9"/>
  <c r="AC39" i="9" s="1"/>
  <c r="AD39" i="9" s="1"/>
  <c r="Q39" i="5"/>
  <c r="G46" i="6" s="1"/>
  <c r="AB40" i="9"/>
  <c r="AC40" i="9" s="1"/>
  <c r="AD40" i="9" s="1"/>
  <c r="AB42" i="9"/>
  <c r="AC42" i="9" s="1"/>
  <c r="AD42" i="9" s="1"/>
  <c r="Q44" i="5"/>
  <c r="G49" i="6" s="1"/>
  <c r="AB45" i="9"/>
  <c r="AC45" i="9" s="1"/>
  <c r="AD45" i="9" s="1"/>
  <c r="AB47" i="9"/>
  <c r="AC47" i="9" s="1"/>
  <c r="AD47" i="9" s="1"/>
  <c r="AB48" i="9"/>
  <c r="AC48" i="9" s="1"/>
  <c r="AD48" i="9" s="1"/>
  <c r="AB7" i="9"/>
  <c r="AC7" i="9" s="1"/>
  <c r="AD7" i="9" s="1"/>
  <c r="P7" i="3"/>
  <c r="R8" i="9" s="1"/>
  <c r="S8" i="9" s="1"/>
  <c r="T8" i="9" s="1"/>
  <c r="P8" i="3"/>
  <c r="Q8" i="3" s="1"/>
  <c r="E17" i="6" s="1"/>
  <c r="P9" i="3"/>
  <c r="R10" i="9" s="1"/>
  <c r="S10" i="9" s="1"/>
  <c r="T10" i="9" s="1"/>
  <c r="P10" i="3"/>
  <c r="R11" i="9" s="1"/>
  <c r="S11" i="9" s="1"/>
  <c r="T11" i="9" s="1"/>
  <c r="P11" i="3"/>
  <c r="R12" i="9" s="1"/>
  <c r="S12" i="9" s="1"/>
  <c r="T12" i="9" s="1"/>
  <c r="P12" i="3"/>
  <c r="D21" i="6" s="1"/>
  <c r="P13" i="3"/>
  <c r="R14" i="9" s="1"/>
  <c r="S14" i="9" s="1"/>
  <c r="T14" i="9" s="1"/>
  <c r="P15" i="3"/>
  <c r="R16" i="9" s="1"/>
  <c r="S16" i="9" s="1"/>
  <c r="T16" i="9" s="1"/>
  <c r="P17" i="3"/>
  <c r="R18" i="9" s="1"/>
  <c r="S18" i="9" s="1"/>
  <c r="T18" i="9" s="1"/>
  <c r="P19" i="3"/>
  <c r="R20" i="9" s="1"/>
  <c r="S20" i="9" s="1"/>
  <c r="T20" i="9" s="1"/>
  <c r="P20" i="3"/>
  <c r="R21" i="9" s="1"/>
  <c r="S21" i="9" s="1"/>
  <c r="T21" i="9" s="1"/>
  <c r="P21" i="3"/>
  <c r="D30" i="6" s="1"/>
  <c r="P22" i="3"/>
  <c r="R23" i="9" s="1"/>
  <c r="S23" i="9" s="1"/>
  <c r="T23" i="9" s="1"/>
  <c r="P23" i="3"/>
  <c r="R24" i="9" s="1"/>
  <c r="S24" i="9" s="1"/>
  <c r="T24" i="9" s="1"/>
  <c r="P25" i="3"/>
  <c r="R26" i="9" s="1"/>
  <c r="S26" i="9" s="1"/>
  <c r="T26" i="9" s="1"/>
  <c r="P27" i="3"/>
  <c r="Q27" i="3" s="1"/>
  <c r="E40" i="6" s="1"/>
  <c r="P28" i="3"/>
  <c r="R29" i="9" s="1"/>
  <c r="S29" i="9" s="1"/>
  <c r="T29" i="9" s="1"/>
  <c r="P29" i="3"/>
  <c r="R30" i="9" s="1"/>
  <c r="S30" i="9" s="1"/>
  <c r="T30" i="9" s="1"/>
  <c r="P30" i="3"/>
  <c r="R31" i="9" s="1"/>
  <c r="S31" i="9" s="1"/>
  <c r="T31" i="9" s="1"/>
  <c r="P31" i="3"/>
  <c r="D44" i="6" s="1"/>
  <c r="P32" i="3"/>
  <c r="R33" i="9" s="1"/>
  <c r="S33" i="9" s="1"/>
  <c r="T33" i="9" s="1"/>
  <c r="P33" i="3"/>
  <c r="Q33" i="3" s="1"/>
  <c r="E42" i="6" s="1"/>
  <c r="P34" i="3"/>
  <c r="R35" i="9" s="1"/>
  <c r="S35" i="9" s="1"/>
  <c r="T35" i="9" s="1"/>
  <c r="P35" i="3"/>
  <c r="R36" i="9" s="1"/>
  <c r="S36" i="9" s="1"/>
  <c r="T36" i="9" s="1"/>
  <c r="P36" i="3"/>
  <c r="R37" i="9" s="1"/>
  <c r="S37" i="9" s="1"/>
  <c r="T37" i="9" s="1"/>
  <c r="P38" i="3"/>
  <c r="Q38" i="3" s="1"/>
  <c r="E50" i="6" s="1"/>
  <c r="P39" i="3"/>
  <c r="R40" i="9" s="1"/>
  <c r="S40" i="9" s="1"/>
  <c r="T40" i="9" s="1"/>
  <c r="P41" i="3"/>
  <c r="R42" i="9" s="1"/>
  <c r="S42" i="9" s="1"/>
  <c r="T42" i="9" s="1"/>
  <c r="P44" i="3"/>
  <c r="R45" i="9" s="1"/>
  <c r="S45" i="9" s="1"/>
  <c r="T45" i="9" s="1"/>
  <c r="P46" i="3"/>
  <c r="R47" i="9" s="1"/>
  <c r="S47" i="9" s="1"/>
  <c r="T47" i="9" s="1"/>
  <c r="P47" i="3"/>
  <c r="R48" i="9" s="1"/>
  <c r="S48" i="9" s="1"/>
  <c r="T48" i="9" s="1"/>
  <c r="P48" i="3"/>
  <c r="D11" i="6" s="1"/>
  <c r="R7" i="9"/>
  <c r="S7" i="9" s="1"/>
  <c r="T7" i="9" s="1"/>
  <c r="P7" i="2"/>
  <c r="Q7" i="2" s="1"/>
  <c r="C16" i="6" s="1"/>
  <c r="P8" i="2"/>
  <c r="H9" i="9" s="1"/>
  <c r="I9" i="9" s="1"/>
  <c r="J9" i="9" s="1"/>
  <c r="P9" i="2"/>
  <c r="H10" i="9" s="1"/>
  <c r="I10" i="9" s="1"/>
  <c r="J10" i="9" s="1"/>
  <c r="P10" i="2"/>
  <c r="H11" i="9" s="1"/>
  <c r="I11" i="9" s="1"/>
  <c r="J11" i="9" s="1"/>
  <c r="P11" i="2"/>
  <c r="Q11" i="2" s="1"/>
  <c r="C20" i="6" s="1"/>
  <c r="P12" i="2"/>
  <c r="H13" i="9" s="1"/>
  <c r="I13" i="9" s="1"/>
  <c r="J13" i="9" s="1"/>
  <c r="P13" i="2"/>
  <c r="H14" i="9" s="1"/>
  <c r="I14" i="9" s="1"/>
  <c r="J14" i="9" s="1"/>
  <c r="P14" i="2"/>
  <c r="H16" i="9" s="1"/>
  <c r="I16" i="9" s="1"/>
  <c r="J16" i="9" s="1"/>
  <c r="P16" i="2"/>
  <c r="H18" i="9" s="1"/>
  <c r="I18" i="9" s="1"/>
  <c r="J18" i="9" s="1"/>
  <c r="H20" i="9"/>
  <c r="I20" i="9" s="1"/>
  <c r="J20" i="9" s="1"/>
  <c r="Q19" i="2"/>
  <c r="P20" i="2"/>
  <c r="H22" i="9" s="1"/>
  <c r="I22" i="9" s="1"/>
  <c r="J22" i="9" s="1"/>
  <c r="P21" i="2"/>
  <c r="H23" i="9" s="1"/>
  <c r="I23" i="9" s="1"/>
  <c r="J23" i="9" s="1"/>
  <c r="B35" i="6"/>
  <c r="P24" i="2"/>
  <c r="H26" i="9" s="1"/>
  <c r="I26" i="9" s="1"/>
  <c r="J26" i="9" s="1"/>
  <c r="P26" i="2"/>
  <c r="H28" i="9" s="1"/>
  <c r="I28" i="9" s="1"/>
  <c r="J28" i="9" s="1"/>
  <c r="P27" i="2"/>
  <c r="H29" i="9" s="1"/>
  <c r="I29" i="9" s="1"/>
  <c r="J29" i="9" s="1"/>
  <c r="P28" i="2"/>
  <c r="Q28" i="2" s="1"/>
  <c r="C33" i="6" s="1"/>
  <c r="P29" i="2"/>
  <c r="H31" i="9" s="1"/>
  <c r="I31" i="9" s="1"/>
  <c r="J31" i="9" s="1"/>
  <c r="P30" i="2"/>
  <c r="H32" i="9" s="1"/>
  <c r="I32" i="9" s="1"/>
  <c r="J32" i="9" s="1"/>
  <c r="P31" i="2"/>
  <c r="H33" i="9" s="1"/>
  <c r="I33" i="9" s="1"/>
  <c r="J33" i="9" s="1"/>
  <c r="P32" i="2"/>
  <c r="H34" i="9" s="1"/>
  <c r="I34" i="9" s="1"/>
  <c r="J34" i="9" s="1"/>
  <c r="P33" i="2"/>
  <c r="H35" i="9" s="1"/>
  <c r="I35" i="9" s="1"/>
  <c r="J35" i="9" s="1"/>
  <c r="P34" i="2"/>
  <c r="H36" i="9" s="1"/>
  <c r="I36" i="9" s="1"/>
  <c r="J36" i="9" s="1"/>
  <c r="P35" i="2"/>
  <c r="H37" i="9" s="1"/>
  <c r="I37" i="9" s="1"/>
  <c r="J37" i="9" s="1"/>
  <c r="P37" i="2"/>
  <c r="B50" i="6" s="1"/>
  <c r="P38" i="2"/>
  <c r="H40" i="9" s="1"/>
  <c r="I40" i="9" s="1"/>
  <c r="J40" i="9" s="1"/>
  <c r="P43" i="2"/>
  <c r="H45" i="9" s="1"/>
  <c r="I45" i="9" s="1"/>
  <c r="J45" i="9" s="1"/>
  <c r="P45" i="2"/>
  <c r="H47" i="9" s="1"/>
  <c r="I47" i="9" s="1"/>
  <c r="J47" i="9" s="1"/>
  <c r="P46" i="2"/>
  <c r="H48" i="9" s="1"/>
  <c r="I48" i="9" s="1"/>
  <c r="J48" i="9" s="1"/>
  <c r="P7" i="1"/>
  <c r="D14" i="7" s="1"/>
  <c r="Q25" i="1"/>
  <c r="E32" i="7" s="1"/>
  <c r="H7" i="8"/>
  <c r="I7" i="8" s="1"/>
  <c r="J7" i="8" s="1"/>
  <c r="Q42" i="1"/>
  <c r="E45" i="7" s="1"/>
  <c r="Q41" i="1"/>
  <c r="E44" i="7" s="1"/>
  <c r="D42" i="7"/>
  <c r="Q39" i="1"/>
  <c r="E41" i="7" s="1"/>
  <c r="Q38" i="1"/>
  <c r="E40" i="7" s="1"/>
  <c r="D43" i="7"/>
  <c r="Q36" i="1"/>
  <c r="E39" i="7" s="1"/>
  <c r="P35" i="1"/>
  <c r="R36" i="8" s="1"/>
  <c r="S36" i="8" s="1"/>
  <c r="T36" i="8" s="1"/>
  <c r="Q34" i="1"/>
  <c r="E38" i="7" s="1"/>
  <c r="D36" i="7"/>
  <c r="P32" i="1"/>
  <c r="D35" i="7" s="1"/>
  <c r="Q31" i="1"/>
  <c r="E34" i="7" s="1"/>
  <c r="H42" i="8"/>
  <c r="I42" i="8" s="1"/>
  <c r="J42" i="8" s="1"/>
  <c r="Q33" i="4"/>
  <c r="C36" i="7" s="1"/>
  <c r="V13" i="4"/>
  <c r="P27" i="1"/>
  <c r="Q27" i="1" s="1"/>
  <c r="E9" i="7" s="1"/>
  <c r="Q31" i="5"/>
  <c r="G44" i="6" s="1"/>
  <c r="Q35" i="5"/>
  <c r="G37" i="6" s="1"/>
  <c r="Q27" i="5"/>
  <c r="G40" i="6" s="1"/>
  <c r="P21" i="1"/>
  <c r="Q21" i="1" s="1"/>
  <c r="E31" i="7" s="1"/>
  <c r="Q34" i="5"/>
  <c r="G32" i="6" s="1"/>
  <c r="Q32" i="5"/>
  <c r="G43" i="6" s="1"/>
  <c r="Q33" i="5"/>
  <c r="G42" i="6" s="1"/>
  <c r="Q29" i="5"/>
  <c r="G33" i="6" s="1"/>
  <c r="T48" i="5"/>
  <c r="G11" i="6"/>
  <c r="T47" i="5"/>
  <c r="Q47" i="5"/>
  <c r="G10" i="6" s="1"/>
  <c r="T46" i="5"/>
  <c r="Q46" i="5"/>
  <c r="G9" i="6" s="1"/>
  <c r="T44" i="5"/>
  <c r="T41" i="5"/>
  <c r="Q41" i="5"/>
  <c r="G45" i="6" s="1"/>
  <c r="T39" i="5"/>
  <c r="T38" i="5"/>
  <c r="Q38" i="5"/>
  <c r="G50" i="6" s="1"/>
  <c r="T36" i="5"/>
  <c r="T35" i="5"/>
  <c r="T34" i="5"/>
  <c r="T33" i="5"/>
  <c r="T32" i="5"/>
  <c r="T31" i="5"/>
  <c r="T30" i="5"/>
  <c r="T29" i="5"/>
  <c r="T28" i="5"/>
  <c r="T27" i="5"/>
  <c r="T26" i="5"/>
  <c r="T25" i="5"/>
  <c r="T23" i="5"/>
  <c r="Q23" i="5"/>
  <c r="G35" i="6" s="1"/>
  <c r="T22" i="5"/>
  <c r="T21" i="5"/>
  <c r="Q21" i="5"/>
  <c r="G30" i="6" s="1"/>
  <c r="T20" i="5"/>
  <c r="T19" i="5"/>
  <c r="Q19" i="5"/>
  <c r="G28" i="6" s="1"/>
  <c r="T17" i="5"/>
  <c r="Q17" i="5"/>
  <c r="G26" i="6" s="1"/>
  <c r="T15" i="5"/>
  <c r="Q15" i="5"/>
  <c r="G24" i="6" s="1"/>
  <c r="T14" i="5"/>
  <c r="T13" i="5"/>
  <c r="Q13" i="5"/>
  <c r="G22" i="6" s="1"/>
  <c r="T12" i="5"/>
  <c r="T11" i="5"/>
  <c r="Q11" i="5"/>
  <c r="G20" i="6" s="1"/>
  <c r="T10" i="5"/>
  <c r="T9" i="5"/>
  <c r="Q9" i="5"/>
  <c r="G18" i="6" s="1"/>
  <c r="T8" i="5"/>
  <c r="T7" i="5"/>
  <c r="Q7" i="5"/>
  <c r="G16" i="6" s="1"/>
  <c r="V42" i="1"/>
  <c r="T42" i="1"/>
  <c r="V41" i="1"/>
  <c r="T41" i="1"/>
  <c r="V40" i="1"/>
  <c r="T40" i="1"/>
  <c r="V39" i="1"/>
  <c r="T39" i="1"/>
  <c r="V38" i="1"/>
  <c r="T38" i="1"/>
  <c r="V37" i="1"/>
  <c r="T37" i="1"/>
  <c r="V36" i="1"/>
  <c r="T36" i="1"/>
  <c r="V35" i="1"/>
  <c r="T35" i="1"/>
  <c r="V34" i="1"/>
  <c r="T34" i="1"/>
  <c r="V33" i="1"/>
  <c r="T33" i="1"/>
  <c r="V32" i="1"/>
  <c r="T32" i="1"/>
  <c r="V31" i="1"/>
  <c r="T31" i="1"/>
  <c r="V29" i="1"/>
  <c r="T29" i="1"/>
  <c r="P29" i="1"/>
  <c r="Q29" i="1" s="1"/>
  <c r="E11" i="7" s="1"/>
  <c r="V28" i="1"/>
  <c r="T28" i="1"/>
  <c r="P28" i="1"/>
  <c r="R29" i="8" s="1"/>
  <c r="S29" i="8" s="1"/>
  <c r="T29" i="8" s="1"/>
  <c r="V27" i="1"/>
  <c r="T27" i="1"/>
  <c r="V25" i="1"/>
  <c r="V23" i="1"/>
  <c r="T23" i="1"/>
  <c r="P23" i="1"/>
  <c r="R24" i="8" s="1"/>
  <c r="S24" i="8" s="1"/>
  <c r="T24" i="8" s="1"/>
  <c r="V22" i="1"/>
  <c r="T22" i="1"/>
  <c r="P22" i="1"/>
  <c r="Q22" i="1" s="1"/>
  <c r="E28" i="7" s="1"/>
  <c r="V21" i="1"/>
  <c r="T21" i="1"/>
  <c r="V20" i="1"/>
  <c r="T20" i="1"/>
  <c r="P20" i="1"/>
  <c r="D27" i="7" s="1"/>
  <c r="V19" i="1"/>
  <c r="T19" i="1"/>
  <c r="Q19" i="1"/>
  <c r="E25" i="7" s="1"/>
  <c r="V18" i="1"/>
  <c r="T18" i="1"/>
  <c r="P18" i="1"/>
  <c r="D23" i="7" s="1"/>
  <c r="V17" i="1"/>
  <c r="T17" i="1"/>
  <c r="P17" i="1"/>
  <c r="Q17" i="1" s="1"/>
  <c r="E26" i="7" s="1"/>
  <c r="V16" i="1"/>
  <c r="T16" i="1"/>
  <c r="D24" i="7"/>
  <c r="V14" i="1"/>
  <c r="T14" i="1"/>
  <c r="Q14" i="1"/>
  <c r="E21" i="7" s="1"/>
  <c r="V13" i="1"/>
  <c r="T13" i="1"/>
  <c r="P13" i="1"/>
  <c r="R14" i="8" s="1"/>
  <c r="S14" i="8" s="1"/>
  <c r="T14" i="8" s="1"/>
  <c r="V12" i="1"/>
  <c r="T12" i="1"/>
  <c r="P12" i="1"/>
  <c r="Q12" i="1" s="1"/>
  <c r="E19" i="7" s="1"/>
  <c r="V11" i="1"/>
  <c r="T11" i="1"/>
  <c r="P11" i="1"/>
  <c r="R12" i="8" s="1"/>
  <c r="S12" i="8" s="1"/>
  <c r="T12" i="8" s="1"/>
  <c r="V10" i="1"/>
  <c r="T10" i="1"/>
  <c r="P10" i="1"/>
  <c r="Q10" i="1" s="1"/>
  <c r="E17" i="7" s="1"/>
  <c r="V9" i="1"/>
  <c r="T9" i="1"/>
  <c r="P9" i="1"/>
  <c r="R10" i="8" s="1"/>
  <c r="S10" i="8" s="1"/>
  <c r="T10" i="8" s="1"/>
  <c r="V8" i="1"/>
  <c r="T8" i="1"/>
  <c r="P8" i="1"/>
  <c r="Q8" i="1" s="1"/>
  <c r="E15" i="7" s="1"/>
  <c r="V7" i="1"/>
  <c r="T7" i="1"/>
  <c r="V6" i="1"/>
  <c r="T6" i="1"/>
  <c r="Q6" i="1"/>
  <c r="E13" i="7" s="1"/>
  <c r="V42" i="4"/>
  <c r="T42" i="4"/>
  <c r="Q42" i="4"/>
  <c r="C45" i="7" s="1"/>
  <c r="V41" i="4"/>
  <c r="T41" i="4"/>
  <c r="V40" i="4"/>
  <c r="T40" i="4"/>
  <c r="Q40" i="4"/>
  <c r="C42" i="7" s="1"/>
  <c r="V39" i="4"/>
  <c r="T39" i="4"/>
  <c r="H40" i="8"/>
  <c r="I40" i="8" s="1"/>
  <c r="J40" i="8" s="1"/>
  <c r="V38" i="4"/>
  <c r="T38" i="4"/>
  <c r="Q38" i="4"/>
  <c r="C40" i="7" s="1"/>
  <c r="V37" i="4"/>
  <c r="T37" i="4"/>
  <c r="Q37" i="4"/>
  <c r="C43" i="7" s="1"/>
  <c r="V36" i="4"/>
  <c r="T36" i="4"/>
  <c r="Q36" i="4"/>
  <c r="C39" i="7" s="1"/>
  <c r="V35" i="4"/>
  <c r="T35" i="4"/>
  <c r="Q35" i="4"/>
  <c r="C37" i="7" s="1"/>
  <c r="V34" i="4"/>
  <c r="T34" i="4"/>
  <c r="Q34" i="4"/>
  <c r="C38" i="7" s="1"/>
  <c r="V33" i="4"/>
  <c r="T33" i="4"/>
  <c r="V32" i="4"/>
  <c r="T32" i="4"/>
  <c r="Q32" i="4"/>
  <c r="C35" i="7" s="1"/>
  <c r="V31" i="4"/>
  <c r="T31" i="4"/>
  <c r="B34" i="7"/>
  <c r="V29" i="4"/>
  <c r="T29" i="4"/>
  <c r="P29" i="4"/>
  <c r="B11" i="7" s="1"/>
  <c r="V28" i="4"/>
  <c r="T28" i="4"/>
  <c r="P28" i="4"/>
  <c r="Q28" i="4" s="1"/>
  <c r="C10" i="7" s="1"/>
  <c r="V27" i="4"/>
  <c r="T27" i="4"/>
  <c r="Q27" i="4"/>
  <c r="C9" i="7" s="1"/>
  <c r="V25" i="4"/>
  <c r="P25" i="4"/>
  <c r="H26" i="8" s="1"/>
  <c r="I26" i="8" s="1"/>
  <c r="J26" i="8" s="1"/>
  <c r="V23" i="4"/>
  <c r="T23" i="4"/>
  <c r="P23" i="4"/>
  <c r="Q23" i="4" s="1"/>
  <c r="C29" i="7" s="1"/>
  <c r="V22" i="4"/>
  <c r="T22" i="4"/>
  <c r="P22" i="4"/>
  <c r="B28" i="7" s="1"/>
  <c r="V21" i="4"/>
  <c r="T21" i="4"/>
  <c r="P21" i="4"/>
  <c r="Q21" i="4" s="1"/>
  <c r="C31" i="7" s="1"/>
  <c r="V20" i="4"/>
  <c r="T20" i="4"/>
  <c r="P20" i="4"/>
  <c r="H21" i="8" s="1"/>
  <c r="I21" i="8" s="1"/>
  <c r="J21" i="8" s="1"/>
  <c r="V19" i="4"/>
  <c r="T19" i="4"/>
  <c r="P19" i="4"/>
  <c r="Q19" i="4" s="1"/>
  <c r="C25" i="7" s="1"/>
  <c r="V18" i="4"/>
  <c r="T18" i="4"/>
  <c r="P18" i="4"/>
  <c r="Q18" i="4" s="1"/>
  <c r="C23" i="7" s="1"/>
  <c r="V17" i="4"/>
  <c r="T17" i="4"/>
  <c r="P17" i="4"/>
  <c r="Q17" i="4" s="1"/>
  <c r="C26" i="7" s="1"/>
  <c r="V16" i="4"/>
  <c r="T16" i="4"/>
  <c r="Q16" i="4"/>
  <c r="C24" i="7" s="1"/>
  <c r="V14" i="4"/>
  <c r="T14" i="4"/>
  <c r="T13" i="4"/>
  <c r="Q13" i="4"/>
  <c r="C20" i="7" s="1"/>
  <c r="V12" i="4"/>
  <c r="T12" i="4"/>
  <c r="P12" i="4"/>
  <c r="B19" i="7" s="1"/>
  <c r="V11" i="4"/>
  <c r="T11" i="4"/>
  <c r="P11" i="4"/>
  <c r="B18" i="7" s="1"/>
  <c r="V10" i="4"/>
  <c r="T10" i="4"/>
  <c r="P10" i="4"/>
  <c r="Q10" i="4" s="1"/>
  <c r="C17" i="7" s="1"/>
  <c r="V9" i="4"/>
  <c r="T9" i="4"/>
  <c r="P9" i="4"/>
  <c r="T8" i="4"/>
  <c r="H9" i="8"/>
  <c r="I9" i="8" s="1"/>
  <c r="J9" i="8" s="1"/>
  <c r="V7" i="4"/>
  <c r="T7" i="4"/>
  <c r="P7" i="4"/>
  <c r="H8" i="8" s="1"/>
  <c r="I8" i="8" s="1"/>
  <c r="J8" i="8" s="1"/>
  <c r="T6" i="4"/>
  <c r="X28" i="1"/>
  <c r="X25" i="1"/>
  <c r="X23" i="1"/>
  <c r="X22" i="1"/>
  <c r="X21" i="1"/>
  <c r="X20" i="1"/>
  <c r="X18" i="1"/>
  <c r="X17" i="1"/>
  <c r="X16" i="1"/>
  <c r="X14" i="1"/>
  <c r="X13" i="1"/>
  <c r="X12" i="1"/>
  <c r="X11" i="1"/>
  <c r="X10" i="1"/>
  <c r="X9" i="1"/>
  <c r="X8" i="1"/>
  <c r="X7" i="1"/>
  <c r="Q6" i="5"/>
  <c r="G15" i="6" s="1"/>
  <c r="F45" i="7"/>
  <c r="F44" i="7"/>
  <c r="F43" i="7"/>
  <c r="F42" i="7"/>
  <c r="F41" i="7"/>
  <c r="F40" i="7"/>
  <c r="F39" i="7"/>
  <c r="F38" i="7"/>
  <c r="F36" i="7"/>
  <c r="F35" i="7"/>
  <c r="F32" i="7"/>
  <c r="F31" i="7"/>
  <c r="F29" i="7"/>
  <c r="F28" i="7"/>
  <c r="F27" i="7"/>
  <c r="F26" i="7"/>
  <c r="F25" i="7"/>
  <c r="F24" i="7"/>
  <c r="F23" i="7"/>
  <c r="F21" i="7"/>
  <c r="F20" i="7"/>
  <c r="F19" i="7"/>
  <c r="F18" i="7"/>
  <c r="F17" i="7"/>
  <c r="F16" i="7"/>
  <c r="F15" i="7"/>
  <c r="F14" i="7"/>
  <c r="F13" i="7"/>
  <c r="F11" i="7"/>
  <c r="F10" i="7"/>
  <c r="F9" i="7"/>
  <c r="F24" i="6"/>
  <c r="M43" i="8"/>
  <c r="N43" i="8" s="1"/>
  <c r="O43" i="8" s="1"/>
  <c r="M42" i="8"/>
  <c r="N42" i="8" s="1"/>
  <c r="O42" i="8" s="1"/>
  <c r="M41" i="8"/>
  <c r="N41" i="8" s="1"/>
  <c r="O41" i="8" s="1"/>
  <c r="M40" i="8"/>
  <c r="N40" i="8" s="1"/>
  <c r="O40" i="8" s="1"/>
  <c r="M39" i="8"/>
  <c r="N39" i="8" s="1"/>
  <c r="O39" i="8" s="1"/>
  <c r="M38" i="8"/>
  <c r="N38" i="8" s="1"/>
  <c r="O38" i="8" s="1"/>
  <c r="M37" i="8"/>
  <c r="N37" i="8" s="1"/>
  <c r="O37" i="8" s="1"/>
  <c r="M36" i="8"/>
  <c r="N36" i="8" s="1"/>
  <c r="O36" i="8" s="1"/>
  <c r="M35" i="8"/>
  <c r="N35" i="8" s="1"/>
  <c r="O35" i="8" s="1"/>
  <c r="M34" i="8"/>
  <c r="N34" i="8" s="1"/>
  <c r="O34" i="8" s="1"/>
  <c r="M33" i="8"/>
  <c r="N33" i="8" s="1"/>
  <c r="O33" i="8" s="1"/>
  <c r="M32" i="8"/>
  <c r="N32" i="8" s="1"/>
  <c r="O32" i="8" s="1"/>
  <c r="M30" i="8"/>
  <c r="N30" i="8" s="1"/>
  <c r="O30" i="8" s="1"/>
  <c r="M29" i="8"/>
  <c r="N29" i="8" s="1"/>
  <c r="O29" i="8" s="1"/>
  <c r="M28" i="8"/>
  <c r="N28" i="8" s="1"/>
  <c r="O28" i="8" s="1"/>
  <c r="M26" i="8"/>
  <c r="N26" i="8" s="1"/>
  <c r="O26" i="8" s="1"/>
  <c r="M23" i="8"/>
  <c r="N23" i="8" s="1"/>
  <c r="O23" i="8" s="1"/>
  <c r="M22" i="8"/>
  <c r="N22" i="8" s="1"/>
  <c r="O22" i="8" s="1"/>
  <c r="M21" i="8"/>
  <c r="N21" i="8" s="1"/>
  <c r="O21" i="8" s="1"/>
  <c r="M20" i="8"/>
  <c r="N20" i="8" s="1"/>
  <c r="O20" i="8" s="1"/>
  <c r="M19" i="8"/>
  <c r="N19" i="8" s="1"/>
  <c r="O19" i="8" s="1"/>
  <c r="M18" i="8"/>
  <c r="N18" i="8" s="1"/>
  <c r="O18" i="8" s="1"/>
  <c r="M17" i="8"/>
  <c r="N17" i="8" s="1"/>
  <c r="O17" i="8" s="1"/>
  <c r="N15" i="8"/>
  <c r="O15" i="8" s="1"/>
  <c r="N14" i="8"/>
  <c r="O14" i="8" s="1"/>
  <c r="N13" i="8"/>
  <c r="O13" i="8" s="1"/>
  <c r="N12" i="8"/>
  <c r="O12" i="8" s="1"/>
  <c r="N11" i="8"/>
  <c r="O11" i="8" s="1"/>
  <c r="N10" i="8"/>
  <c r="O10" i="8" s="1"/>
  <c r="N9" i="8"/>
  <c r="O9" i="8" s="1"/>
  <c r="N8" i="8"/>
  <c r="O8" i="8" s="1"/>
  <c r="N7" i="8"/>
  <c r="O7" i="8" s="1"/>
  <c r="C43" i="8"/>
  <c r="D43" i="8" s="1"/>
  <c r="E43" i="8" s="1"/>
  <c r="C42" i="8"/>
  <c r="D42" i="8" s="1"/>
  <c r="E42" i="8" s="1"/>
  <c r="C41" i="8"/>
  <c r="D41" i="8" s="1"/>
  <c r="E41" i="8" s="1"/>
  <c r="C40" i="8"/>
  <c r="D40" i="8" s="1"/>
  <c r="E40" i="8" s="1"/>
  <c r="C39" i="8"/>
  <c r="D39" i="8" s="1"/>
  <c r="E39" i="8" s="1"/>
  <c r="C38" i="8"/>
  <c r="D38" i="8" s="1"/>
  <c r="E38" i="8" s="1"/>
  <c r="C37" i="8"/>
  <c r="D37" i="8" s="1"/>
  <c r="E37" i="8" s="1"/>
  <c r="C36" i="8"/>
  <c r="D36" i="8" s="1"/>
  <c r="E36" i="8" s="1"/>
  <c r="C35" i="8"/>
  <c r="D35" i="8" s="1"/>
  <c r="E35" i="8" s="1"/>
  <c r="C34" i="8"/>
  <c r="D34" i="8" s="1"/>
  <c r="E34" i="8" s="1"/>
  <c r="C33" i="8"/>
  <c r="D33" i="8" s="1"/>
  <c r="E33" i="8" s="1"/>
  <c r="C32" i="8"/>
  <c r="D32" i="8" s="1"/>
  <c r="E32" i="8" s="1"/>
  <c r="C30" i="8"/>
  <c r="D30" i="8" s="1"/>
  <c r="E30" i="8" s="1"/>
  <c r="C29" i="8"/>
  <c r="D29" i="8" s="1"/>
  <c r="E29" i="8" s="1"/>
  <c r="C28" i="8"/>
  <c r="D28" i="8" s="1"/>
  <c r="E28" i="8" s="1"/>
  <c r="C26" i="8"/>
  <c r="D26" i="8" s="1"/>
  <c r="E26" i="8" s="1"/>
  <c r="C24" i="8"/>
  <c r="D24" i="8" s="1"/>
  <c r="E24" i="8" s="1"/>
  <c r="C23" i="8"/>
  <c r="D23" i="8" s="1"/>
  <c r="E23" i="8" s="1"/>
  <c r="C22" i="8"/>
  <c r="D22" i="8" s="1"/>
  <c r="E22" i="8" s="1"/>
  <c r="C21" i="8"/>
  <c r="D21" i="8" s="1"/>
  <c r="E21" i="8" s="1"/>
  <c r="C20" i="8"/>
  <c r="D20" i="8" s="1"/>
  <c r="E20" i="8" s="1"/>
  <c r="C19" i="8"/>
  <c r="D19" i="8" s="1"/>
  <c r="E19" i="8" s="1"/>
  <c r="C18" i="8"/>
  <c r="D18" i="8" s="1"/>
  <c r="E18" i="8" s="1"/>
  <c r="C17" i="8"/>
  <c r="D17" i="8" s="1"/>
  <c r="E17" i="8" s="1"/>
  <c r="C15" i="8"/>
  <c r="D15" i="8" s="1"/>
  <c r="E15" i="8" s="1"/>
  <c r="C14" i="8"/>
  <c r="D14" i="8" s="1"/>
  <c r="E14" i="8" s="1"/>
  <c r="C13" i="8"/>
  <c r="D13" i="8" s="1"/>
  <c r="E13" i="8" s="1"/>
  <c r="C12" i="8"/>
  <c r="D12" i="8" s="1"/>
  <c r="E12" i="8" s="1"/>
  <c r="C11" i="8"/>
  <c r="D11" i="8" s="1"/>
  <c r="E11" i="8" s="1"/>
  <c r="C10" i="8"/>
  <c r="D10" i="8" s="1"/>
  <c r="E10" i="8" s="1"/>
  <c r="C9" i="8"/>
  <c r="D9" i="8" s="1"/>
  <c r="E9" i="8" s="1"/>
  <c r="C8" i="8"/>
  <c r="D8" i="8" s="1"/>
  <c r="E8" i="8" s="1"/>
  <c r="C7" i="8"/>
  <c r="D7" i="8" s="1"/>
  <c r="E7" i="8" s="1"/>
  <c r="F45" i="6"/>
  <c r="F37" i="7"/>
  <c r="F34" i="7"/>
  <c r="V6" i="4"/>
  <c r="B40" i="7"/>
  <c r="B38" i="7"/>
  <c r="B36" i="7"/>
  <c r="F51" i="6"/>
  <c r="F26" i="6"/>
  <c r="F18" i="6"/>
  <c r="F49" i="6"/>
  <c r="F46" i="6"/>
  <c r="F50" i="6"/>
  <c r="F37" i="6"/>
  <c r="F32" i="6"/>
  <c r="F42" i="6"/>
  <c r="F43" i="6"/>
  <c r="F44" i="6"/>
  <c r="F38" i="6"/>
  <c r="F33" i="6"/>
  <c r="F40" i="6"/>
  <c r="F39" i="6"/>
  <c r="F35" i="6"/>
  <c r="F30" i="6"/>
  <c r="F31" i="6"/>
  <c r="F28" i="6"/>
  <c r="F19" i="6"/>
  <c r="F15" i="6"/>
  <c r="F23" i="6"/>
  <c r="F10" i="6"/>
  <c r="F9" i="6"/>
  <c r="F22" i="6"/>
  <c r="F16" i="6"/>
  <c r="F20" i="6"/>
  <c r="F21" i="6"/>
  <c r="H35" i="8"/>
  <c r="I35" i="8" s="1"/>
  <c r="J35" i="8" s="1"/>
  <c r="H34" i="8"/>
  <c r="I34" i="8" s="1"/>
  <c r="J34" i="8" s="1"/>
  <c r="D38" i="6" l="1"/>
  <c r="R8" i="8"/>
  <c r="S8" i="8" s="1"/>
  <c r="T8" i="8" s="1"/>
  <c r="Q10" i="3"/>
  <c r="E19" i="6" s="1"/>
  <c r="D45" i="6"/>
  <c r="Q41" i="3"/>
  <c r="E45" i="6" s="1"/>
  <c r="H19" i="8"/>
  <c r="I19" i="8" s="1"/>
  <c r="J19" i="8" s="1"/>
  <c r="B49" i="6"/>
  <c r="H15" i="8"/>
  <c r="I15" i="8" s="1"/>
  <c r="J15" i="8" s="1"/>
  <c r="B16" i="7"/>
  <c r="Q9" i="4"/>
  <c r="C16" i="7" s="1"/>
  <c r="R15" i="8"/>
  <c r="S15" i="8" s="1"/>
  <c r="T15" i="8" s="1"/>
  <c r="R23" i="8"/>
  <c r="S23" i="8" s="1"/>
  <c r="T23" i="8" s="1"/>
  <c r="B33" i="6"/>
  <c r="B46" i="6"/>
  <c r="R30" i="8"/>
  <c r="S30" i="8" s="1"/>
  <c r="T30" i="8" s="1"/>
  <c r="H11" i="8"/>
  <c r="I11" i="8" s="1"/>
  <c r="J11" i="8" s="1"/>
  <c r="B17" i="7"/>
  <c r="R40" i="8"/>
  <c r="S40" i="8" s="1"/>
  <c r="T40" i="8" s="1"/>
  <c r="H38" i="8"/>
  <c r="I38" i="8" s="1"/>
  <c r="J38" i="8" s="1"/>
  <c r="D45" i="7"/>
  <c r="D39" i="7"/>
  <c r="R37" i="8"/>
  <c r="S37" i="8" s="1"/>
  <c r="T37" i="8" s="1"/>
  <c r="Q13" i="3"/>
  <c r="E22" i="6" s="1"/>
  <c r="B21" i="6"/>
  <c r="R13" i="8"/>
  <c r="S13" i="8" s="1"/>
  <c r="T13" i="8" s="1"/>
  <c r="Q12" i="4"/>
  <c r="C19" i="7" s="1"/>
  <c r="D18" i="6"/>
  <c r="Q8" i="4"/>
  <c r="C15" i="7" s="1"/>
  <c r="D10" i="6"/>
  <c r="B10" i="6"/>
  <c r="D9" i="6"/>
  <c r="R22" i="8"/>
  <c r="S22" i="8" s="1"/>
  <c r="T22" i="8" s="1"/>
  <c r="D31" i="7"/>
  <c r="D30" i="7"/>
  <c r="B43" i="6"/>
  <c r="Q23" i="1"/>
  <c r="E29" i="7" s="1"/>
  <c r="B29" i="7"/>
  <c r="D28" i="7"/>
  <c r="Q23" i="3"/>
  <c r="E35" i="6" s="1"/>
  <c r="D35" i="6"/>
  <c r="B23" i="7"/>
  <c r="Q24" i="3"/>
  <c r="E36" i="6" s="1"/>
  <c r="D34" i="6"/>
  <c r="Q11" i="3"/>
  <c r="E20" i="6" s="1"/>
  <c r="D19" i="6"/>
  <c r="D23" i="6"/>
  <c r="B28" i="6"/>
  <c r="B17" i="6"/>
  <c r="B22" i="6"/>
  <c r="Q12" i="2"/>
  <c r="C21" i="6" s="1"/>
  <c r="D34" i="7"/>
  <c r="R35" i="8"/>
  <c r="S35" i="8" s="1"/>
  <c r="T35" i="8" s="1"/>
  <c r="R39" i="8"/>
  <c r="S39" i="8" s="1"/>
  <c r="T39" i="8" s="1"/>
  <c r="D38" i="7"/>
  <c r="R43" i="8"/>
  <c r="S43" i="8" s="1"/>
  <c r="T43" i="8" s="1"/>
  <c r="D40" i="7"/>
  <c r="R32" i="8"/>
  <c r="S32" i="8" s="1"/>
  <c r="T32" i="8" s="1"/>
  <c r="D11" i="7"/>
  <c r="B44" i="7"/>
  <c r="Q41" i="4"/>
  <c r="C44" i="7" s="1"/>
  <c r="B27" i="7"/>
  <c r="B13" i="7"/>
  <c r="C13" i="7"/>
  <c r="B15" i="6"/>
  <c r="Q6" i="2"/>
  <c r="C15" i="6" s="1"/>
  <c r="Q30" i="2"/>
  <c r="C44" i="6" s="1"/>
  <c r="B36" i="6"/>
  <c r="B16" i="6"/>
  <c r="B20" i="6"/>
  <c r="D50" i="6"/>
  <c r="R27" i="9"/>
  <c r="S27" i="9" s="1"/>
  <c r="T27" i="9" s="1"/>
  <c r="Q48" i="3"/>
  <c r="E11" i="6" s="1"/>
  <c r="R49" i="9"/>
  <c r="S49" i="9" s="1"/>
  <c r="T49" i="9" s="1"/>
  <c r="Q9" i="3"/>
  <c r="E18" i="6" s="1"/>
  <c r="D41" i="6"/>
  <c r="Q26" i="2"/>
  <c r="C40" i="6" s="1"/>
  <c r="Q47" i="2"/>
  <c r="C11" i="6" s="1"/>
  <c r="H49" i="9"/>
  <c r="I49" i="9" s="1"/>
  <c r="J49" i="9" s="1"/>
  <c r="Q17" i="3"/>
  <c r="E26" i="6" s="1"/>
  <c r="D21" i="7"/>
  <c r="B24" i="6"/>
  <c r="D22" i="6"/>
  <c r="H13" i="8"/>
  <c r="I13" i="8" s="1"/>
  <c r="J13" i="8" s="1"/>
  <c r="Q9" i="2"/>
  <c r="C18" i="6" s="1"/>
  <c r="Q8" i="2"/>
  <c r="C17" i="6" s="1"/>
  <c r="B15" i="7"/>
  <c r="Q7" i="3"/>
  <c r="E16" i="6" s="1"/>
  <c r="D16" i="6"/>
  <c r="H8" i="9"/>
  <c r="I8" i="9" s="1"/>
  <c r="J8" i="9" s="1"/>
  <c r="Q7" i="1"/>
  <c r="E14" i="7" s="1"/>
  <c r="R7" i="8"/>
  <c r="S7" i="8" s="1"/>
  <c r="T7" i="8" s="1"/>
  <c r="D13" i="7"/>
  <c r="D19" i="7"/>
  <c r="D15" i="7"/>
  <c r="E24" i="7"/>
  <c r="R11" i="8"/>
  <c r="S11" i="8" s="1"/>
  <c r="T11" i="8" s="1"/>
  <c r="R9" i="8"/>
  <c r="S9" i="8" s="1"/>
  <c r="T9" i="8" s="1"/>
  <c r="D17" i="7"/>
  <c r="Q18" i="1"/>
  <c r="E23" i="7" s="1"/>
  <c r="Q47" i="3"/>
  <c r="E10" i="6" s="1"/>
  <c r="H29" i="8"/>
  <c r="I29" i="8" s="1"/>
  <c r="J29" i="8" s="1"/>
  <c r="Q46" i="3"/>
  <c r="E9" i="6" s="1"/>
  <c r="B9" i="6"/>
  <c r="Q45" i="2"/>
  <c r="C9" i="6" s="1"/>
  <c r="D9" i="7"/>
  <c r="R28" i="8"/>
  <c r="S28" i="8" s="1"/>
  <c r="T28" i="8" s="1"/>
  <c r="B9" i="7"/>
  <c r="H28" i="8"/>
  <c r="R41" i="8"/>
  <c r="S41" i="8" s="1"/>
  <c r="T41" i="8" s="1"/>
  <c r="H41" i="8"/>
  <c r="I41" i="8" s="1"/>
  <c r="J41" i="8" s="1"/>
  <c r="Q39" i="4"/>
  <c r="C41" i="7" s="1"/>
  <c r="R42" i="8"/>
  <c r="S42" i="8" s="1"/>
  <c r="T42" i="8" s="1"/>
  <c r="B35" i="7"/>
  <c r="H33" i="8"/>
  <c r="I33" i="8" s="1"/>
  <c r="J33" i="8" s="1"/>
  <c r="R20" i="8"/>
  <c r="S20" i="8" s="1"/>
  <c r="T20" i="8" s="1"/>
  <c r="D25" i="7"/>
  <c r="Q40" i="2"/>
  <c r="C45" i="6" s="1"/>
  <c r="Q44" i="3"/>
  <c r="E49" i="6" s="1"/>
  <c r="D49" i="6"/>
  <c r="R39" i="9"/>
  <c r="S39" i="9" s="1"/>
  <c r="T39" i="9" s="1"/>
  <c r="Q37" i="2"/>
  <c r="C50" i="6" s="1"/>
  <c r="Q36" i="3"/>
  <c r="E51" i="6" s="1"/>
  <c r="D51" i="6"/>
  <c r="B51" i="6"/>
  <c r="R26" i="8"/>
  <c r="S26" i="8" s="1"/>
  <c r="T26" i="8" s="1"/>
  <c r="D32" i="7"/>
  <c r="Q35" i="3"/>
  <c r="E37" i="6" s="1"/>
  <c r="D37" i="6"/>
  <c r="Q34" i="3"/>
  <c r="E32" i="6" s="1"/>
  <c r="Q31" i="2"/>
  <c r="C43" i="6" s="1"/>
  <c r="Q20" i="1"/>
  <c r="E27" i="7" s="1"/>
  <c r="D29" i="6"/>
  <c r="Q22" i="3"/>
  <c r="E29" i="6" s="1"/>
  <c r="R18" i="8"/>
  <c r="S18" i="8" s="1"/>
  <c r="T18" i="8" s="1"/>
  <c r="D26" i="7"/>
  <c r="B30" i="6"/>
  <c r="Q20" i="3"/>
  <c r="E31" i="6" s="1"/>
  <c r="B45" i="6"/>
  <c r="Q34" i="2"/>
  <c r="C37" i="6" s="1"/>
  <c r="B39" i="6"/>
  <c r="B37" i="6"/>
  <c r="Q18" i="2"/>
  <c r="C28" i="6" s="1"/>
  <c r="H24" i="8"/>
  <c r="I24" i="8" s="1"/>
  <c r="J24" i="8" s="1"/>
  <c r="H20" i="8"/>
  <c r="I20" i="8" s="1"/>
  <c r="J20" i="8" s="1"/>
  <c r="B31" i="7"/>
  <c r="H30" i="8"/>
  <c r="I30" i="8" s="1"/>
  <c r="J30" i="8" s="1"/>
  <c r="Q29" i="4"/>
  <c r="C11" i="7" s="1"/>
  <c r="H22" i="8"/>
  <c r="I22" i="8" s="1"/>
  <c r="J22" i="8" s="1"/>
  <c r="H23" i="8"/>
  <c r="I23" i="8" s="1"/>
  <c r="J23" i="8" s="1"/>
  <c r="H18" i="8"/>
  <c r="I18" i="8" s="1"/>
  <c r="J18" i="8" s="1"/>
  <c r="H25" i="8"/>
  <c r="I25" i="8" s="1"/>
  <c r="J25" i="8" s="1"/>
  <c r="B26" i="7"/>
  <c r="B24" i="7"/>
  <c r="D46" i="6"/>
  <c r="Q28" i="3"/>
  <c r="E34" i="6" s="1"/>
  <c r="Q25" i="3"/>
  <c r="E39" i="6" s="1"/>
  <c r="D40" i="6"/>
  <c r="D39" i="6"/>
  <c r="D43" i="6"/>
  <c r="Q39" i="3"/>
  <c r="E46" i="6" s="1"/>
  <c r="Q30" i="3"/>
  <c r="E38" i="6" s="1"/>
  <c r="D31" i="6"/>
  <c r="D32" i="6"/>
  <c r="Q32" i="3"/>
  <c r="E43" i="6" s="1"/>
  <c r="R28" i="9"/>
  <c r="S28" i="9" s="1"/>
  <c r="T28" i="9" s="1"/>
  <c r="D24" i="6"/>
  <c r="Q15" i="3"/>
  <c r="E24" i="6" s="1"/>
  <c r="R13" i="9"/>
  <c r="S13" i="9" s="1"/>
  <c r="T13" i="9" s="1"/>
  <c r="Q6" i="3"/>
  <c r="E15" i="6" s="1"/>
  <c r="D20" i="6"/>
  <c r="D15" i="6"/>
  <c r="D26" i="6"/>
  <c r="R9" i="9"/>
  <c r="S9" i="9" s="1"/>
  <c r="T9" i="9" s="1"/>
  <c r="Q46" i="2"/>
  <c r="C10" i="6" s="1"/>
  <c r="Q21" i="2"/>
  <c r="C29" i="6" s="1"/>
  <c r="Q24" i="2"/>
  <c r="C39" i="6" s="1"/>
  <c r="Q35" i="2"/>
  <c r="C51" i="6" s="1"/>
  <c r="H39" i="9"/>
  <c r="I39" i="9" s="1"/>
  <c r="J39" i="9" s="1"/>
  <c r="Q27" i="2"/>
  <c r="C34" i="6" s="1"/>
  <c r="B32" i="6"/>
  <c r="B29" i="6"/>
  <c r="Q29" i="2"/>
  <c r="C38" i="6" s="1"/>
  <c r="Q38" i="2"/>
  <c r="C46" i="6" s="1"/>
  <c r="B40" i="6"/>
  <c r="B38" i="6"/>
  <c r="Q43" i="2"/>
  <c r="C49" i="6" s="1"/>
  <c r="Q25" i="2"/>
  <c r="C41" i="6" s="1"/>
  <c r="B34" i="6"/>
  <c r="Q33" i="2"/>
  <c r="C32" i="6" s="1"/>
  <c r="H24" i="9"/>
  <c r="I24" i="9" s="1"/>
  <c r="J24" i="9" s="1"/>
  <c r="Q13" i="2"/>
  <c r="C22" i="6" s="1"/>
  <c r="Q14" i="2"/>
  <c r="C24" i="6" s="1"/>
  <c r="H12" i="9"/>
  <c r="I12" i="9" s="1"/>
  <c r="J12" i="9" s="1"/>
  <c r="B19" i="6"/>
  <c r="B26" i="6"/>
  <c r="Q16" i="2"/>
  <c r="C26" i="6" s="1"/>
  <c r="Q10" i="2"/>
  <c r="C19" i="6" s="1"/>
  <c r="D44" i="7"/>
  <c r="Q35" i="1"/>
  <c r="E37" i="7" s="1"/>
  <c r="D41" i="7"/>
  <c r="D37" i="7"/>
  <c r="E36" i="7"/>
  <c r="Q28" i="1"/>
  <c r="E10" i="7" s="1"/>
  <c r="R17" i="8"/>
  <c r="S17" i="8" s="1"/>
  <c r="T17" i="8" s="1"/>
  <c r="R25" i="8"/>
  <c r="S25" i="8" s="1"/>
  <c r="T25" i="8" s="1"/>
  <c r="Q9" i="1"/>
  <c r="E16" i="7" s="1"/>
  <c r="Q11" i="1"/>
  <c r="E18" i="7" s="1"/>
  <c r="Q13" i="1"/>
  <c r="E20" i="7" s="1"/>
  <c r="D16" i="7"/>
  <c r="D18" i="7"/>
  <c r="B45" i="7"/>
  <c r="H43" i="8"/>
  <c r="I43" i="8" s="1"/>
  <c r="J43" i="8" s="1"/>
  <c r="H32" i="8"/>
  <c r="I32" i="8" s="1"/>
  <c r="J32" i="8" s="1"/>
  <c r="B10" i="7"/>
  <c r="Q24" i="4"/>
  <c r="C30" i="7" s="1"/>
  <c r="B25" i="7"/>
  <c r="H17" i="8"/>
  <c r="I17" i="8" s="1"/>
  <c r="J17" i="8" s="1"/>
  <c r="B20" i="7"/>
  <c r="B14" i="7"/>
  <c r="Q7" i="4"/>
  <c r="C14" i="7" s="1"/>
  <c r="Q11" i="4"/>
  <c r="C18" i="7" s="1"/>
  <c r="B21" i="7"/>
  <c r="H12" i="8"/>
  <c r="I12" i="8" s="1"/>
  <c r="J12" i="8" s="1"/>
  <c r="H10" i="8"/>
  <c r="I10" i="8" s="1"/>
  <c r="J10" i="8" s="1"/>
  <c r="H14" i="8"/>
  <c r="I14" i="8" s="1"/>
  <c r="J14" i="8" s="1"/>
  <c r="R38" i="8"/>
  <c r="S38" i="8" s="1"/>
  <c r="T38" i="8" s="1"/>
  <c r="D20" i="7"/>
  <c r="Q28" i="5"/>
  <c r="G34" i="6" s="1"/>
  <c r="D42" i="6"/>
  <c r="R21" i="8"/>
  <c r="S21" i="8" s="1"/>
  <c r="T21" i="8" s="1"/>
  <c r="B18" i="6"/>
  <c r="R19" i="8"/>
  <c r="S19" i="8" s="1"/>
  <c r="T19" i="8" s="1"/>
  <c r="D10" i="7"/>
  <c r="Q31" i="4"/>
  <c r="C34" i="7" s="1"/>
  <c r="Q20" i="2"/>
  <c r="C30" i="6" s="1"/>
  <c r="Q21" i="3"/>
  <c r="E30" i="6" s="1"/>
  <c r="Q31" i="3"/>
  <c r="E44" i="6" s="1"/>
  <c r="R32" i="9"/>
  <c r="S32" i="9" s="1"/>
  <c r="T32" i="9" s="1"/>
  <c r="R25" i="9"/>
  <c r="S25" i="9" s="1"/>
  <c r="T25" i="9" s="1"/>
  <c r="Q19" i="3"/>
  <c r="E28" i="6" s="1"/>
  <c r="AB13" i="9"/>
  <c r="AC13" i="9" s="1"/>
  <c r="AD13" i="9" s="1"/>
  <c r="Q12" i="5"/>
  <c r="G21" i="6" s="1"/>
  <c r="Q22" i="5"/>
  <c r="G29" i="6" s="1"/>
  <c r="H39" i="8"/>
  <c r="I39" i="8" s="1"/>
  <c r="J39" i="8" s="1"/>
  <c r="B42" i="6"/>
  <c r="D29" i="7"/>
  <c r="B32" i="7"/>
  <c r="B44" i="6"/>
  <c r="B41" i="7"/>
  <c r="H36" i="8"/>
  <c r="I36" i="8" s="1"/>
  <c r="J36" i="8" s="1"/>
  <c r="B42" i="7"/>
  <c r="Q20" i="4"/>
  <c r="C27" i="7" s="1"/>
  <c r="Q22" i="4"/>
  <c r="C28" i="7" s="1"/>
  <c r="Q25" i="4"/>
  <c r="C32" i="7" s="1"/>
  <c r="Q32" i="2"/>
  <c r="C42" i="6" s="1"/>
  <c r="Q12" i="3"/>
  <c r="E21" i="6" s="1"/>
  <c r="Q40" i="1"/>
  <c r="E42" i="7" s="1"/>
  <c r="R22" i="9"/>
  <c r="S22" i="9" s="1"/>
  <c r="T22" i="9" s="1"/>
  <c r="R15" i="9"/>
  <c r="S15" i="9" s="1"/>
  <c r="T15" i="9" s="1"/>
  <c r="B37" i="7"/>
  <c r="H37" i="8"/>
  <c r="I37" i="8" s="1"/>
  <c r="J37" i="8" s="1"/>
  <c r="B39" i="7"/>
  <c r="Q22" i="2"/>
  <c r="C35" i="6" s="1"/>
  <c r="AD49" i="9"/>
  <c r="F41" i="6"/>
  <c r="H27" i="9"/>
  <c r="I27" i="9" s="1"/>
  <c r="J27" i="9" s="1"/>
  <c r="AB27" i="9"/>
  <c r="AC27" i="9" s="1"/>
  <c r="AD27" i="9" s="1"/>
  <c r="Q26" i="5"/>
  <c r="G41" i="6" s="1"/>
  <c r="D33" i="6"/>
  <c r="D17" i="6"/>
  <c r="B43" i="7"/>
  <c r="AB9" i="9"/>
  <c r="AC9" i="9" s="1"/>
  <c r="AD9" i="9" s="1"/>
  <c r="Q8" i="5"/>
  <c r="G17" i="6" s="1"/>
  <c r="D28" i="6"/>
  <c r="F34" i="6"/>
  <c r="R34" i="8"/>
  <c r="S34" i="8" s="1"/>
  <c r="T34" i="8" s="1"/>
  <c r="Q29" i="3"/>
  <c r="E33" i="6" s="1"/>
  <c r="Q32" i="1"/>
  <c r="E35" i="7" s="1"/>
  <c r="R33" i="8"/>
  <c r="S33" i="8" s="1"/>
  <c r="T33" i="8" s="1"/>
  <c r="Q37" i="1"/>
  <c r="E43" i="7" s="1"/>
  <c r="H30" i="9"/>
  <c r="I30" i="9" s="1"/>
  <c r="J30" i="9" s="1"/>
  <c r="R34" i="9"/>
  <c r="S34" i="9" s="1"/>
  <c r="T34" i="9" s="1"/>
  <c r="AB26" i="9"/>
  <c r="AC26" i="9" s="1"/>
  <c r="AD26" i="9" s="1"/>
  <c r="H25" i="9"/>
  <c r="I25" i="9" s="1"/>
  <c r="J25" i="9" s="1"/>
  <c r="Q24" i="5"/>
  <c r="G36" i="6" s="1"/>
  <c r="I28" i="8" l="1"/>
  <c r="J28" i="8" s="1"/>
</calcChain>
</file>

<file path=xl/sharedStrings.xml><?xml version="1.0" encoding="utf-8"?>
<sst xmlns="http://schemas.openxmlformats.org/spreadsheetml/2006/main" count="635" uniqueCount="225">
  <si>
    <t>Institution</t>
  </si>
  <si>
    <t>Tuition</t>
  </si>
  <si>
    <t>Academic Excellence</t>
  </si>
  <si>
    <t>Operational Fee</t>
  </si>
  <si>
    <t>Academic Enhancement</t>
  </si>
  <si>
    <t>Building Use</t>
  </si>
  <si>
    <t>Technology Fee</t>
  </si>
  <si>
    <t>Energy Surcharge</t>
  </si>
  <si>
    <t>University Self-Assessed</t>
  </si>
  <si>
    <t>Student Self-Assessed</t>
  </si>
  <si>
    <t>Non-Resident</t>
  </si>
  <si>
    <t>Undergraduate - 15 hours (Fall-Spring)</t>
  </si>
  <si>
    <t>Grambling</t>
  </si>
  <si>
    <t>Louisiana Tech</t>
  </si>
  <si>
    <t>McNeese</t>
  </si>
  <si>
    <t>Nicholls</t>
  </si>
  <si>
    <t>Northwestern</t>
  </si>
  <si>
    <t>Southeastern</t>
  </si>
  <si>
    <t>UL Lafayette</t>
  </si>
  <si>
    <t>Total Resident</t>
  </si>
  <si>
    <t>Total Non-Resident</t>
  </si>
  <si>
    <t>LSU System</t>
  </si>
  <si>
    <t>UL System</t>
  </si>
  <si>
    <t>LSU BR</t>
  </si>
  <si>
    <t>LSU A</t>
  </si>
  <si>
    <t xml:space="preserve">LSU S </t>
  </si>
  <si>
    <t>LSU E</t>
  </si>
  <si>
    <t>UNO</t>
  </si>
  <si>
    <t>HSC NO Allied Health</t>
  </si>
  <si>
    <t>HSC NO Nursing</t>
  </si>
  <si>
    <t>HSC NO Dental Hygiene</t>
  </si>
  <si>
    <t>HSC NO Dental Lab. Tech.</t>
  </si>
  <si>
    <t>HSC S Allied Health</t>
  </si>
  <si>
    <t xml:space="preserve">Southern </t>
  </si>
  <si>
    <t>SU S</t>
  </si>
  <si>
    <t>LCTCS</t>
  </si>
  <si>
    <t>BRCC</t>
  </si>
  <si>
    <t>BPCC</t>
  </si>
  <si>
    <t>Delgado</t>
  </si>
  <si>
    <t>Fletcher</t>
  </si>
  <si>
    <t>LDCC</t>
  </si>
  <si>
    <t>Nunez</t>
  </si>
  <si>
    <t>RPCC</t>
  </si>
  <si>
    <t>SLCC</t>
  </si>
  <si>
    <t>Sowela</t>
  </si>
  <si>
    <t xml:space="preserve"> </t>
  </si>
  <si>
    <t>UL Monroe</t>
  </si>
  <si>
    <t>UL Monroe PharmD</t>
  </si>
  <si>
    <t>LSU Veterinary Medicine</t>
  </si>
  <si>
    <t>HSC NO Dental Education</t>
  </si>
  <si>
    <t>HSC NO Dentistry</t>
  </si>
  <si>
    <t>HSC NO Graduate Studies</t>
  </si>
  <si>
    <t>HSC NO PH.D. &amp; M.S. of Public Health</t>
  </si>
  <si>
    <t>HSC NO Master of Public Health</t>
  </si>
  <si>
    <t>HSC NO Medicine</t>
  </si>
  <si>
    <t>HSC S Physical Therapy</t>
  </si>
  <si>
    <t>HSC S Graduate Studies</t>
  </si>
  <si>
    <t>HSC S Medicine</t>
  </si>
  <si>
    <t>HSC S Physicians Assistant</t>
  </si>
  <si>
    <t>Northshore Technical CC</t>
  </si>
  <si>
    <t>Professional Fee</t>
  </si>
  <si>
    <t>Undergraduate - 12 hours (Fall-Spring)</t>
  </si>
  <si>
    <t>HSC NO Physicians Assistant</t>
  </si>
  <si>
    <t>HSC NO Nursing Practice</t>
  </si>
  <si>
    <t>Graduate - 9 hours (Fall-Spring)</t>
  </si>
  <si>
    <t>Graduate - 10 hours (Fall-Spring)</t>
  </si>
  <si>
    <t>Graduate - 12 hours (Fall-Spring)</t>
  </si>
  <si>
    <t>Enterprise Resource Fee</t>
  </si>
  <si>
    <t>Building Use            Act 426</t>
  </si>
  <si>
    <t>Student Services Fee</t>
  </si>
  <si>
    <t>Central LA TCC</t>
  </si>
  <si>
    <t>TOPS Amount Paid</t>
  </si>
  <si>
    <t>Tuition vs TOPS</t>
  </si>
  <si>
    <t>LOSFA Authorized TOPS</t>
  </si>
  <si>
    <t>UNDERGRADUATE ONLY</t>
  </si>
  <si>
    <t>ANNUAL</t>
  </si>
  <si>
    <t xml:space="preserve">ANNUAL </t>
  </si>
  <si>
    <t>RESIDENT</t>
  </si>
  <si>
    <t>NON-RESIDENT</t>
  </si>
  <si>
    <t>TOPS</t>
  </si>
  <si>
    <t>TUITION &amp; FEES</t>
  </si>
  <si>
    <t>OPPORTUNITY</t>
  </si>
  <si>
    <t>12 HOURS</t>
  </si>
  <si>
    <t>15 HOURS</t>
  </si>
  <si>
    <t>AWARD</t>
  </si>
  <si>
    <t>PER SEMESTER</t>
  </si>
  <si>
    <t>AMOUNT</t>
  </si>
  <si>
    <t>SOUTHERN UNIVERSITY SYSTEM</t>
  </si>
  <si>
    <t>Southern Baton Rouge</t>
  </si>
  <si>
    <t>Southern New Orleans</t>
  </si>
  <si>
    <t>Southern Shreveport</t>
  </si>
  <si>
    <t>UNIVERSITY OF LOUISIANA SYSTEM</t>
  </si>
  <si>
    <t xml:space="preserve">Southeastern </t>
  </si>
  <si>
    <t>Univ. of LA at Lafayette</t>
  </si>
  <si>
    <t>Univ. of LA at Monroe</t>
  </si>
  <si>
    <t xml:space="preserve">UNO </t>
  </si>
  <si>
    <t>LOUISIANA STATE UNIVERSITY SYSTEM</t>
  </si>
  <si>
    <t>LSU Alexandria</t>
  </si>
  <si>
    <t>LSU A&amp;M</t>
  </si>
  <si>
    <t>LSU Eunice</t>
  </si>
  <si>
    <t>LSU Shreveport</t>
  </si>
  <si>
    <t xml:space="preserve">LSU Health Science Center New Orleans -Allied Health Undergraduate </t>
  </si>
  <si>
    <t xml:space="preserve">LSU Health Science Center New Orleans - Dental  Hygiene </t>
  </si>
  <si>
    <t xml:space="preserve">LSU Health Science Center New Orleans - Dental Laboratory Technology Associate </t>
  </si>
  <si>
    <t xml:space="preserve">LSU Health Science Center New Orleans - Nursing Undergraduate </t>
  </si>
  <si>
    <t xml:space="preserve">LSU Health Science Center Shreveport - Allied Health </t>
  </si>
  <si>
    <t>LOUISIANA COMMUNITY &amp; TECHNICAL COLLEGE SYSTEM</t>
  </si>
  <si>
    <t>Baton Rouge Community College</t>
  </si>
  <si>
    <t>Bossier Parish Community College</t>
  </si>
  <si>
    <t>Delgado Community College</t>
  </si>
  <si>
    <t>Louisiana Delta Community College</t>
  </si>
  <si>
    <t>L.E. Fletcher Tech. Community College</t>
  </si>
  <si>
    <t>Elaine P Nunez Community College</t>
  </si>
  <si>
    <t>River Parishes Community College</t>
  </si>
  <si>
    <t>South Louisiana Community College</t>
  </si>
  <si>
    <t>SOWELA Tech. Community College</t>
  </si>
  <si>
    <t>Northshore Technical Community College</t>
  </si>
  <si>
    <t>Central Louisiana Tech. Comm. Coll.</t>
  </si>
  <si>
    <t>GRADUATE ONLY</t>
  </si>
  <si>
    <t>9 HOURS</t>
  </si>
  <si>
    <t>10 HOURS</t>
  </si>
  <si>
    <t>n/a</t>
  </si>
  <si>
    <t>LSU Health Science Center Shreveport - Graduate Studies</t>
  </si>
  <si>
    <t>LSU Health Science Center Shreveport - Physicians Assistant</t>
  </si>
  <si>
    <t>LSU Health Science Center Shreveport - Physical Therapy</t>
  </si>
  <si>
    <t>LSU Health Science Center Shreveport - Allied Health Graduate</t>
  </si>
  <si>
    <t>Difference</t>
  </si>
  <si>
    <t>%Change</t>
  </si>
  <si>
    <t>Other/   General Fee</t>
  </si>
  <si>
    <t>UL Monroe MBA</t>
  </si>
  <si>
    <t>Univ. of LA at Monroe MBA</t>
  </si>
  <si>
    <t>Academic Enhancement (Graduate Enhancement - UNO)</t>
  </si>
  <si>
    <t>Student Services</t>
  </si>
  <si>
    <t>Mandatory Fees</t>
  </si>
  <si>
    <t>HSC NO Physical Therapy</t>
  </si>
  <si>
    <t>LSU Law  JD</t>
  </si>
  <si>
    <t>LSU Health Science Center New Orleans Dentistry</t>
  </si>
  <si>
    <t>Northwest LA TCC</t>
  </si>
  <si>
    <t>Northwest Louisiana Tech. Comm. Coll.</t>
  </si>
  <si>
    <r>
      <t xml:space="preserve">Louisiana Tech </t>
    </r>
    <r>
      <rPr>
        <b/>
        <vertAlign val="superscript"/>
        <sz val="11"/>
        <color rgb="FFFF0000"/>
        <rFont val="Calibri"/>
        <family val="2"/>
        <scheme val="minor"/>
      </rPr>
      <t>1</t>
    </r>
  </si>
  <si>
    <t>1. CONVERTED TO A SEMESTER BASIS.  UNDERGRADUATE FT = 8 AND GRADUATE = 6.  (USED 12 HRS IN LIEU OF 15 FOR UG AND 10 HOURS IN LIEU OF 12 FOR GRADUATE)</t>
  </si>
  <si>
    <r>
      <t xml:space="preserve">HSC NO Public Health </t>
    </r>
    <r>
      <rPr>
        <b/>
        <vertAlign val="superscript"/>
        <sz val="11"/>
        <color rgb="FFFF0000"/>
        <rFont val="Calibri"/>
        <family val="2"/>
        <scheme val="minor"/>
      </rPr>
      <t>1</t>
    </r>
  </si>
  <si>
    <t>HSC NO Audiology</t>
  </si>
  <si>
    <t>1. FT FOR SOUTHERN LAW SCHOOL IS 12 HOURS.</t>
  </si>
  <si>
    <t>2. CONVERTED TO A SEMESTER BASIS.  UNDERGRADUATE FT = 8 AND GRADUATE = 6.  (USED 12 HRS IN LIEU OF 15 FOR UG AND 10 HOURS IN LIEU OF 12 FOR GRADUATE)</t>
  </si>
  <si>
    <r>
      <t xml:space="preserve">Louisiana Tech </t>
    </r>
    <r>
      <rPr>
        <b/>
        <vertAlign val="superscript"/>
        <sz val="11"/>
        <color rgb="FFFF0000"/>
        <rFont val="Calibri"/>
        <family val="2"/>
        <scheme val="minor"/>
      </rPr>
      <t>2</t>
    </r>
  </si>
  <si>
    <t>Other/ General Fee</t>
  </si>
  <si>
    <t>Building Use 
Act 426</t>
  </si>
  <si>
    <t>HSC S PH.D. &amp; M.S. of Public Health</t>
  </si>
  <si>
    <t>LSU Health Sciences Center New Orleans Physician's Assistant</t>
  </si>
  <si>
    <t>LSU Health Sciences Center New Orleans Ph.D. &amp; M.S. of Public Health</t>
  </si>
  <si>
    <t>LSU Health Sciences Center New Orleans Master of Public Health</t>
  </si>
  <si>
    <t>LSU Health Sciences Center New Orleans Master of Nursing Practice</t>
  </si>
  <si>
    <t>LSU Health Sciences Center New Orleans Nursing Graduate</t>
  </si>
  <si>
    <t>LSU Health Sciences Center New Orleans Graduate Studies</t>
  </si>
  <si>
    <t>LSU Health Sciences Center New Orleans Doctor of Physical Therapy</t>
  </si>
  <si>
    <t>LSU Health Sciences Center New Orleans Doctor of Audiology</t>
  </si>
  <si>
    <t>LSU Health Sciences Center New Orleans Allied Health Graduate</t>
  </si>
  <si>
    <t>LSU Health Sciences Center New Orleans Advanced Dental Education</t>
  </si>
  <si>
    <t>LSU Health Sciences Center Shreveport Ph.D. of Allied Health Rehabilitation Services</t>
  </si>
  <si>
    <t>HSC S Ph.D. of Allied Health Rehabilitation Services</t>
  </si>
  <si>
    <r>
      <t xml:space="preserve">Annual Tuition and Fees Comparison - </t>
    </r>
    <r>
      <rPr>
        <b/>
        <sz val="12"/>
        <color theme="6"/>
        <rFont val="Calibri"/>
        <family val="2"/>
        <scheme val="minor"/>
      </rPr>
      <t>Undergraduate</t>
    </r>
  </si>
  <si>
    <r>
      <t xml:space="preserve">Annual Tuition and Fees Comparison - </t>
    </r>
    <r>
      <rPr>
        <b/>
        <sz val="12"/>
        <color theme="5"/>
        <rFont val="Calibri"/>
        <family val="2"/>
        <scheme val="minor"/>
      </rPr>
      <t>Graduate</t>
    </r>
  </si>
  <si>
    <r>
      <t xml:space="preserve">SU BR </t>
    </r>
    <r>
      <rPr>
        <vertAlign val="superscript"/>
        <sz val="11"/>
        <color rgb="FFFF0000"/>
        <rFont val="Calibri"/>
        <family val="2"/>
        <scheme val="minor"/>
      </rPr>
      <t>2</t>
    </r>
  </si>
  <si>
    <t>1. This program is 100% online and part of LSU Online now and that all tuition and fees are combined into one amount.</t>
  </si>
  <si>
    <t xml:space="preserve">LSU Health Science Center New Orleans -  Undergraduate of Public Health </t>
  </si>
  <si>
    <t>2. The student services fee within the University Self-Assessed category is for e-textbooks and OER and is optional.</t>
  </si>
  <si>
    <t xml:space="preserve">3. The Café Cash fee within University Self-Assessed was initially increased in fall 2015 for incoming freshmen students. Students enrolled prior to fall 2015 were grandfather in at the lower fee amount. </t>
  </si>
  <si>
    <r>
      <t xml:space="preserve">SUNO </t>
    </r>
    <r>
      <rPr>
        <vertAlign val="superscript"/>
        <sz val="11"/>
        <color rgb="FFFF0000"/>
        <rFont val="Calibri"/>
        <family val="2"/>
        <scheme val="minor"/>
      </rPr>
      <t>3</t>
    </r>
  </si>
  <si>
    <t>3. ULM PharmD STARTS AT 10 HOURS.</t>
  </si>
  <si>
    <t xml:space="preserve">4. LSU LAW DEGREES ARE SPECIALIZED DEGREES CONSISTING OF 12 AND 15 HOURS PER SEMESTER NOT THE TYPICAL GRADUATE STRUCTURE. </t>
  </si>
  <si>
    <t>6. MEDICAL STUDENTS REPRESENT FULL-TIME STATUS. ANNUAL TUITION &amp; FEES FOR SCHOOL OF MEDICINE DOES NOT INCLUDE FEES FOR MICROSCOPE RENTAL AND LAPTOP COMPUTER CHARGED TO FIRST</t>
  </si>
  <si>
    <t xml:space="preserve">    YEAR STUDENTS. OPTIONAL FEES SUCH AS HEALTH INSURANCE, NETWORK ACCESS, AND PARKING ARE NOT INCLUDED. TUITIONS AND FEES FOR OTHER PROGRAMS SUCH AS ALLIED HEALTH AND GRADUATE</t>
  </si>
  <si>
    <t xml:space="preserve">    SCHOOL ARE NOT SHOWN.</t>
  </si>
  <si>
    <r>
      <t xml:space="preserve">Univ. of LA at Monroe Pharm D Prog. </t>
    </r>
    <r>
      <rPr>
        <b/>
        <vertAlign val="superscript"/>
        <sz val="11"/>
        <color rgb="FFFF0000"/>
        <rFont val="Calibri"/>
        <family val="2"/>
        <scheme val="minor"/>
      </rPr>
      <t>3</t>
    </r>
  </si>
  <si>
    <r>
      <t xml:space="preserve">LSU Veterinary Medicine </t>
    </r>
    <r>
      <rPr>
        <b/>
        <vertAlign val="superscript"/>
        <sz val="11"/>
        <color rgb="FFFF0000"/>
        <rFont val="Calibri"/>
        <family val="2"/>
        <scheme val="minor"/>
      </rPr>
      <t>5</t>
    </r>
  </si>
  <si>
    <r>
      <t xml:space="preserve">LSU Health Science Center Medicine in New Orleans </t>
    </r>
    <r>
      <rPr>
        <b/>
        <vertAlign val="superscript"/>
        <sz val="11"/>
        <color rgb="FFFF0000"/>
        <rFont val="Calibri"/>
        <family val="2"/>
        <scheme val="minor"/>
      </rPr>
      <t>6</t>
    </r>
  </si>
  <si>
    <r>
      <t xml:space="preserve">LSU Health Science Center Shreveport - School of Medicine  </t>
    </r>
    <r>
      <rPr>
        <b/>
        <vertAlign val="superscript"/>
        <sz val="11"/>
        <color rgb="FFFF0000"/>
        <rFont val="Calibri"/>
        <family val="2"/>
        <scheme val="minor"/>
      </rPr>
      <t>6</t>
    </r>
  </si>
  <si>
    <t>LSU Health Sciences Center New Orleans Nurse Anesthesia</t>
  </si>
  <si>
    <r>
      <t xml:space="preserve">LSU LAW Center Student JD </t>
    </r>
    <r>
      <rPr>
        <b/>
        <vertAlign val="superscript"/>
        <sz val="11"/>
        <color rgb="FFFF0000"/>
        <rFont val="Calibri"/>
        <family val="2"/>
        <scheme val="minor"/>
      </rPr>
      <t>4, 5</t>
    </r>
  </si>
  <si>
    <t>1. This program is 100% online and part of LSU Online. All tuition and fees are combined into one amount.</t>
  </si>
  <si>
    <r>
      <t>Tuition vs LOSFA</t>
    </r>
    <r>
      <rPr>
        <b/>
        <vertAlign val="superscript"/>
        <sz val="11"/>
        <color rgb="FFFF0000"/>
        <rFont val="Calibri"/>
        <family val="2"/>
      </rPr>
      <t xml:space="preserve"> </t>
    </r>
  </si>
  <si>
    <t>1. The student services fee within the University Self-Assessed category is for e-textbooks and OER and is optional.</t>
  </si>
  <si>
    <t xml:space="preserve">2. The Café Cash fee within University Self-Assessed was initially increased in fall 2015 for incoming freshmen students. Students enrolled prior to fall 2015 were grandfather in at the lower fee amount. </t>
  </si>
  <si>
    <t xml:space="preserve">HSC NO Nurse Anesthesia </t>
  </si>
  <si>
    <r>
      <t xml:space="preserve">SU BR </t>
    </r>
    <r>
      <rPr>
        <vertAlign val="superscript"/>
        <sz val="11"/>
        <color rgb="FFFF0000"/>
        <rFont val="Calibri"/>
        <family val="2"/>
        <scheme val="minor"/>
      </rPr>
      <t>1</t>
    </r>
  </si>
  <si>
    <r>
      <t>SUNO</t>
    </r>
    <r>
      <rPr>
        <vertAlign val="superscript"/>
        <sz val="11"/>
        <color rgb="FFFF0000"/>
        <rFont val="Calibri"/>
        <family val="2"/>
        <scheme val="minor"/>
      </rPr>
      <t xml:space="preserve"> 2</t>
    </r>
  </si>
  <si>
    <r>
      <t xml:space="preserve">SUNO </t>
    </r>
    <r>
      <rPr>
        <vertAlign val="superscript"/>
        <sz val="11"/>
        <color rgb="FFFF0000"/>
        <rFont val="Calibri"/>
        <family val="2"/>
        <scheme val="minor"/>
      </rPr>
      <t>2</t>
    </r>
  </si>
  <si>
    <t>HSC NO Nurse Anesthesia</t>
  </si>
  <si>
    <t>1. ULM PharmD starts at 10 hours.</t>
  </si>
  <si>
    <r>
      <t>UL Monroe PharmD</t>
    </r>
    <r>
      <rPr>
        <vertAlign val="superscript"/>
        <sz val="11"/>
        <color rgb="FFFF0000"/>
        <rFont val="Calibri"/>
        <family val="2"/>
        <scheme val="minor"/>
      </rPr>
      <t>1</t>
    </r>
  </si>
  <si>
    <t>Northwest LA TC</t>
  </si>
  <si>
    <t>5. FULL-TIME FOR VET AND LAW IS 12 HOURS.</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</si>
  <si>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</si>
  <si>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Historically, there has been a difference in the 12 hour and 15 hour tuition amounts for LSU Shreveport. Regardless of that difference, TOPS pays only the amount up to 12 hours.   LSUS considers this difference a part of their tuition, but TOPS does not pay that difference.  This is also reflected in the fact that LSUS lists the TOPS amount at 15 hours as the same amount as 12 hours.  </t>
  </si>
  <si>
    <t>HSC S Occupational Therapy</t>
  </si>
  <si>
    <t>HSC S Medical Sciences</t>
  </si>
  <si>
    <t>LSU Health Science Center Shreveport - Medical Sciences</t>
  </si>
  <si>
    <t>LSU Health Science Center Shreveport - Occupational Therapy</t>
  </si>
  <si>
    <t>2023-24 Tuition</t>
  </si>
  <si>
    <t>2023-24 Total Resident</t>
  </si>
  <si>
    <t>HSC S Pathology and Translational Pathobiology</t>
  </si>
  <si>
    <t>UL Monroe Doctor Physical Therapy</t>
  </si>
  <si>
    <t>Univ. of LA at Monroe Doctor Physical Therapy</t>
  </si>
  <si>
    <t>LSU Health Science Center Shreveport - Pathology and Translational Pathobiology</t>
  </si>
  <si>
    <t>SU Law Student Year 1</t>
  </si>
  <si>
    <t>SU Law Student Year 2</t>
  </si>
  <si>
    <t>SU Law Student Year 3</t>
  </si>
  <si>
    <r>
      <t xml:space="preserve">Southern Law Student Year 1 </t>
    </r>
    <r>
      <rPr>
        <b/>
        <vertAlign val="superscript"/>
        <sz val="11"/>
        <color rgb="FFFF0000"/>
        <rFont val="Calibri"/>
        <family val="2"/>
        <scheme val="minor"/>
      </rPr>
      <t>1</t>
    </r>
  </si>
  <si>
    <r>
      <t xml:space="preserve">Southern Law Student Year 2 </t>
    </r>
    <r>
      <rPr>
        <b/>
        <vertAlign val="superscript"/>
        <sz val="11"/>
        <color rgb="FFFF0000"/>
        <rFont val="Calibri"/>
        <family val="2"/>
        <scheme val="minor"/>
      </rPr>
      <t>1</t>
    </r>
  </si>
  <si>
    <r>
      <t xml:space="preserve">Southern Law Student Year 3 </t>
    </r>
    <r>
      <rPr>
        <b/>
        <vertAlign val="superscript"/>
        <sz val="11"/>
        <color rgb="FFFF0000"/>
        <rFont val="Calibri"/>
        <family val="2"/>
        <scheme val="minor"/>
      </rPr>
      <t>1</t>
    </r>
  </si>
  <si>
    <r>
      <t xml:space="preserve">UL Monroe Doctor Physical Therapy </t>
    </r>
    <r>
      <rPr>
        <vertAlign val="superscript"/>
        <sz val="11"/>
        <color rgb="FFFF0000"/>
        <rFont val="Calibri"/>
        <family val="2"/>
        <scheme val="minor"/>
      </rPr>
      <t>4</t>
    </r>
  </si>
  <si>
    <r>
      <rPr>
        <sz val="11"/>
        <rFont val="Calibri"/>
        <family val="2"/>
        <scheme val="minor"/>
      </rPr>
      <t xml:space="preserve">HSC S Pathology and Translational Pathobiology </t>
    </r>
    <r>
      <rPr>
        <vertAlign val="superscript"/>
        <sz val="11"/>
        <color theme="8"/>
        <rFont val="Calibri"/>
        <family val="2"/>
        <scheme val="minor"/>
      </rPr>
      <t xml:space="preserve"> </t>
    </r>
    <r>
      <rPr>
        <vertAlign val="superscript"/>
        <sz val="11"/>
        <color rgb="FFFF0000"/>
        <rFont val="Calibri"/>
        <family val="2"/>
        <scheme val="minor"/>
      </rPr>
      <t>4</t>
    </r>
  </si>
  <si>
    <t>4. New programs</t>
  </si>
  <si>
    <t xml:space="preserve">2024-2025 ANNUAL MANDATORY TUITION AND FEES - UNDERGRADUATE </t>
  </si>
  <si>
    <t>2024-2025 Annual Mandatory Tuition and Fees</t>
  </si>
  <si>
    <t>FY FY2023-24 vs. FY2024-25</t>
  </si>
  <si>
    <t>As of August 1, 2024</t>
  </si>
  <si>
    <t>2024-25 Tuition</t>
  </si>
  <si>
    <t>2024-25 Total Resident</t>
  </si>
  <si>
    <r>
      <t xml:space="preserve">2023-2024 vs. 2024-2025 Undergraduate </t>
    </r>
    <r>
      <rPr>
        <b/>
        <sz val="11"/>
        <color theme="8"/>
        <rFont val="Calibri"/>
        <family val="2"/>
        <scheme val="minor"/>
      </rPr>
      <t>12</t>
    </r>
    <r>
      <rPr>
        <b/>
        <sz val="11"/>
        <color theme="1"/>
        <rFont val="Calibri"/>
        <family val="2"/>
        <scheme val="minor"/>
      </rPr>
      <t xml:space="preserve"> credit hours annualized</t>
    </r>
  </si>
  <si>
    <r>
      <t xml:space="preserve">2023-2024 vs. 2024-2025 Undergraduate </t>
    </r>
    <r>
      <rPr>
        <b/>
        <sz val="11"/>
        <color theme="9"/>
        <rFont val="Calibri"/>
        <family val="2"/>
        <scheme val="minor"/>
      </rPr>
      <t>15</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</si>
  <si>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8"/>
        <rFont val="Calibri"/>
        <family val="2"/>
        <scheme val="minor"/>
      </rPr>
      <t>9</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</si>
  <si>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9"/>
        <rFont val="Calibri"/>
        <family val="2"/>
        <scheme val="minor"/>
      </rPr>
      <t>10</t>
    </r>
    <r>
      <rPr>
        <b/>
        <sz val="11"/>
        <color theme="1"/>
        <rFont val="Calibri"/>
        <family val="2"/>
        <scheme val="minor"/>
      </rPr>
      <t xml:space="preserve"> credit hours annualized</t>
    </r>
  </si>
  <si>
    <r>
      <t xml:space="preserve"> 2023-2024 vs. 2024-2025 Graduate </t>
    </r>
    <r>
      <rPr>
        <b/>
        <sz val="11"/>
        <color theme="4"/>
        <rFont val="Calibri"/>
        <family val="2"/>
        <scheme val="minor"/>
      </rPr>
      <t>12</t>
    </r>
    <r>
      <rPr>
        <b/>
        <sz val="11"/>
        <rFont val="Calibri"/>
        <family val="2"/>
        <scheme val="minor"/>
      </rPr>
      <t xml:space="preserve"> </t>
    </r>
    <r>
      <rPr>
        <b/>
        <sz val="11"/>
        <color theme="1"/>
        <rFont val="Calibri"/>
        <family val="2"/>
        <scheme val="minor"/>
      </rPr>
      <t>credit hours annualized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</si>
</sst>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0.00%;[Red]\-0.00%"/>
    <numFmt numFmtId="167" formatCode="_(* #,##0_);_(* \(#,##0\);_(* &quot;-&quot;??_);_(@_)"/>
  </numFmts>
  <fonts count="34">
    <font>
      <sz val="11"/>
      <color theme="1"/>
      <name val="Calibri"/>
      <family val="2"/>
      <scheme val="minor"/>
    </font>
    <font>
      <b/>
      <sz val="11"/>
      <color indexed="8"/>
      <name val="Calibri"/>
      <family val="2"/>
    </font>
    <font>
      <sz val="8"/>
      <name val="Calibri"/>
      <family val="2"/>
    </font>
    <font>
      <sz val="11"/>
      <color theme="1"/>
      <name val="Calibri"/>
      <family val="2"/>
      <scheme val="minor"/>
    </font>
    <font>
      <b/>
      <sz val="11"/>
      <color theme="1"/>
      <name val="Calibri"/>
      <family val="2"/>
      <scheme val="minor"/>
    </font>
    <font>
      <b/>
      <sz val="14"/>
      <color theme="1"/>
      <name val="Calibri"/>
      <family val="2"/>
      <scheme val="minor"/>
    </font>
    <font>
      <b/>
      <sz val="7"/>
      <name val="Arial"/>
      <family val="2"/>
    </font>
    <font>
      <b/>
      <sz val="7"/>
      <name val="HLV"/>
    </font>
    <font>
      <b/>
      <sz val="10"/>
      <name val="Arial"/>
      <family val="2"/>
    </font>
    <font>
      <sz val="8"/>
      <name val="Arial"/>
      <family val="2"/>
    </font>
    <font>
      <sz val="8"/>
      <name val="HLV"/>
    </font>
    <font>
      <b/>
      <sz val="7"/>
      <color theme="1"/>
      <name val="Arial"/>
      <family val="2"/>
    </font>
    <font>
      <sz val="11"/>
      <name val="Calibri"/>
      <family val="2"/>
      <scheme val="minor"/>
    </font>
    <font>
      <b/>
      <sz val="11"/>
      <name val="Calibri"/>
      <family val="2"/>
      <scheme val="minor"/>
    </font>
    <font>
      <b/>
      <sz val="12"/>
      <color theme="1"/>
      <name val="Calibri"/>
      <family val="2"/>
      <scheme val="minor"/>
    </font>
    <font>
      <sz val="10"/>
      <color theme="1"/>
      <name val="Calibri"/>
      <family val="2"/>
      <scheme val="minor"/>
    </font>
    <font>
      <b/>
      <vertAlign val="superscript"/>
      <sz val="11"/>
      <color rgb="FFFF0000"/>
      <name val="Calibri"/>
      <family val="2"/>
      <scheme val="minor"/>
    </font>
    <font>
      <b/>
      <vertAlign val="superscript"/>
      <sz val="11"/>
      <color rgb="FFFF0000"/>
      <name val="Calibri"/>
      <family val="2"/>
    </font>
    <font>
      <b/>
      <sz val="11"/>
      <name val="Calibri"/>
      <family val="2"/>
    </font>
    <font>
      <vertAlign val="superscript"/>
      <sz val="11"/>
      <color rgb="FFFF0000"/>
      <name val="Calibri"/>
      <family val="2"/>
      <scheme val="minor"/>
    </font>
    <font>
      <b/>
      <i/>
      <sz val="11"/>
      <color rgb="FF00B050"/>
      <name val="Calibri"/>
      <family val="2"/>
      <scheme val="minor"/>
    </font>
    <font>
      <b/>
      <sz val="11"/>
      <color theme="8"/>
      <name val="Calibri"/>
      <family val="2"/>
      <scheme val="minor"/>
    </font>
    <font>
      <b/>
      <sz val="11"/>
      <color theme="9"/>
      <name val="Calibri"/>
      <family val="2"/>
      <scheme val="minor"/>
    </font>
    <font>
      <b/>
      <sz val="11"/>
      <color theme="0" tint="-0.34998626667073579"/>
      <name val="Calibri"/>
      <family val="2"/>
      <scheme val="minor"/>
    </font>
    <font>
      <sz val="11"/>
      <color theme="0" tint="-0.34998626667073579"/>
      <name val="Calibri"/>
      <family val="2"/>
      <scheme val="minor"/>
    </font>
    <font>
      <b/>
      <sz val="12"/>
      <color theme="6"/>
      <name val="Calibri"/>
      <family val="2"/>
      <scheme val="minor"/>
    </font>
    <font>
      <b/>
      <sz val="12"/>
      <color theme="5"/>
      <name val="Calibri"/>
      <family val="2"/>
      <scheme val="minor"/>
    </font>
    <font>
      <b/>
      <sz val="11"/>
      <color theme="4"/>
      <name val="Calibri"/>
      <family val="2"/>
      <scheme val="minor"/>
    </font>
    <font>
      <b/>
      <sz val="11"/>
      <color theme="5"/>
      <name val="Calibri"/>
      <family val="2"/>
      <scheme val="minor"/>
    </font>
    <font>
      <sz val="11"/>
      <color rgb="FFC00000"/>
      <name val="Calibri"/>
      <family val="2"/>
      <scheme val="minor"/>
    </font>
    <font>
      <sz val="11"/>
      <color theme="8"/>
      <name val="Calibri"/>
      <family val="2"/>
      <scheme val="minor"/>
    </font>
    <font>
      <vertAlign val="superscript"/>
      <sz val="11"/>
      <color theme="8"/>
      <name val="Calibri"/>
      <family val="2"/>
      <scheme val="minor"/>
    </font>
    <font>
      <b/>
      <sz val="11"/>
      <color theme="1" tint="0.499984740745262"/>
      <name val="Calibri"/>
      <family val="2"/>
    </font>
    <font>
      <sz val="11"/>
      <color theme="1" tint="0.499984740745262"/>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s>
  <borders count="62">
    <border>
      <left/>
      <right/>
      <top/>
      <bottom/>
      <diagonal/>
    </border>
    <border>
      <left/>
      <right/>
      <top/>
      <bottom style="thin">
        <color indexed="64"/>
      </bottom>
      <diagonal/>
    </border>
    <border>
      <left/>
      <right style="medium">
        <color auto="1"/>
      </right>
      <top/>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ck">
        <color auto="1"/>
      </left>
      <right/>
      <top/>
      <bottom style="thick">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ck">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ck">
        <color auto="1"/>
      </top>
      <bottom/>
      <diagonal/>
    </border>
    <border>
      <left style="medium">
        <color auto="1"/>
      </left>
      <right style="thin">
        <color auto="1"/>
      </right>
      <top style="thick">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diagonal/>
    </border>
    <border>
      <left/>
      <right style="medium">
        <color auto="1"/>
      </right>
      <top style="medium">
        <color indexed="64"/>
      </top>
      <bottom/>
      <diagonal/>
    </border>
    <border>
      <left style="medium">
        <color indexed="64"/>
      </left>
      <right style="medium">
        <color auto="1"/>
      </right>
      <top style="thin">
        <color auto="1"/>
      </top>
      <bottom/>
      <diagonal/>
    </border>
    <border>
      <left style="medium">
        <color indexed="64"/>
      </left>
      <right/>
      <top/>
      <bottom style="medium">
        <color auto="1"/>
      </bottom>
      <diagonal/>
    </border>
    <border>
      <left style="medium">
        <color auto="1"/>
      </left>
      <right style="medium">
        <color indexed="64"/>
      </right>
      <top/>
      <bottom style="medium">
        <color auto="1"/>
      </bottom>
      <diagonal/>
    </border>
    <border>
      <left/>
      <right/>
      <top style="medium">
        <color indexed="64"/>
      </top>
      <bottom/>
      <diagonal/>
    </border>
    <border>
      <left/>
      <right style="medium">
        <color indexed="64"/>
      </right>
      <top style="medium">
        <color auto="1"/>
      </top>
      <bottom style="medium">
        <color auto="1"/>
      </bottom>
      <diagonal/>
    </border>
    <border>
      <left style="medium">
        <color auto="1"/>
      </left>
      <right style="medium">
        <color indexed="64"/>
      </right>
      <top style="medium">
        <color auto="1"/>
      </top>
      <bottom style="thin">
        <color auto="1"/>
      </bottom>
      <diagonal/>
    </border>
    <border>
      <left/>
      <right style="thin">
        <color indexed="64"/>
      </right>
      <top/>
      <bottom style="medium">
        <color auto="1"/>
      </bottom>
      <diagonal/>
    </border>
    <border>
      <left/>
      <right style="thin">
        <color indexed="64"/>
      </right>
      <top/>
      <bottom/>
      <diagonal/>
    </border>
    <border>
      <left/>
      <right style="thin">
        <color auto="1"/>
      </right>
      <top style="thick">
        <color auto="1"/>
      </top>
      <bottom style="thin">
        <color auto="1"/>
      </bottom>
      <diagonal/>
    </border>
    <border>
      <left/>
      <right style="thin">
        <color auto="1"/>
      </right>
      <top style="thin">
        <color auto="1"/>
      </top>
      <bottom/>
      <diagonal/>
    </border>
    <border>
      <left style="thick">
        <color auto="1"/>
      </left>
      <right style="medium">
        <color auto="1"/>
      </right>
      <top style="thick">
        <color auto="1"/>
      </top>
      <bottom/>
      <diagonal/>
    </border>
    <border>
      <left style="thin">
        <color auto="1"/>
      </left>
      <right style="thin">
        <color indexed="64"/>
      </right>
      <top/>
      <bottom style="medium">
        <color auto="1"/>
      </bottom>
      <diagonal/>
    </border>
    <border>
      <left/>
      <right style="thin">
        <color auto="1"/>
      </right>
      <top/>
      <bottom style="thick">
        <color auto="1"/>
      </bottom>
      <diagonal/>
    </border>
    <border>
      <left style="thin">
        <color auto="1"/>
      </left>
      <right style="thin">
        <color indexed="64"/>
      </right>
      <top style="thin">
        <color auto="1"/>
      </top>
      <bottom style="thin">
        <color auto="1"/>
      </bottom>
      <diagonal/>
    </border>
    <border>
      <left style="thin">
        <color auto="1"/>
      </left>
      <right style="thick">
        <color auto="1"/>
      </right>
      <top/>
      <bottom/>
      <diagonal/>
    </border>
    <border>
      <left style="thin">
        <color auto="1"/>
      </left>
      <right style="thick">
        <color auto="1"/>
      </right>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thick">
        <color auto="1"/>
      </left>
      <right/>
      <top style="medium">
        <color auto="1"/>
      </top>
      <bottom style="thin">
        <color auto="1"/>
      </bottom>
      <diagonal/>
    </border>
    <border>
      <left style="thin">
        <color auto="1"/>
      </left>
      <right style="thick">
        <color auto="1"/>
      </right>
      <top/>
      <bottom style="thick">
        <color auto="1"/>
      </bottom>
      <diagonal/>
    </border>
    <border>
      <left/>
      <right style="thin">
        <color indexed="64"/>
      </right>
      <top style="medium">
        <color auto="1"/>
      </top>
      <bottom style="thin">
        <color auto="1"/>
      </bottom>
      <diagonal/>
    </border>
    <border>
      <left/>
      <right style="thick">
        <color auto="1"/>
      </right>
      <top/>
      <bottom style="thin">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style="thick">
        <color auto="1"/>
      </left>
      <right style="medium">
        <color auto="1"/>
      </right>
      <top/>
      <bottom style="thick">
        <color auto="1"/>
      </bottom>
      <diagonal/>
    </border>
    <border>
      <left/>
      <right/>
      <top/>
      <bottom style="thick">
        <color auto="1"/>
      </bottom>
      <diagonal/>
    </border>
    <border>
      <left style="thin">
        <color auto="1"/>
      </left>
      <right/>
      <top style="thin">
        <color auto="1"/>
      </top>
      <bottom style="thick">
        <color auto="1"/>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2">
    <xf numFmtId="0" fontId="0" fillId="0" borderId="0" xfId="0"/>
    <xf numFmtId="164" fontId="0" fillId="0" borderId="0" xfId="0" applyNumberFormat="1"/>
    <xf numFmtId="0" fontId="1" fillId="0" borderId="1" xfId="0" applyFont="1" applyBorder="1" applyAlignment="1">
      <alignment horizontal="center" wrapText="1"/>
    </xf>
    <xf numFmtId="164" fontId="1" fillId="0" borderId="1" xfId="0" applyNumberFormat="1" applyFont="1" applyBorder="1" applyAlignment="1">
      <alignment horizontal="center" wrapText="1"/>
    </xf>
    <xf numFmtId="0" fontId="1" fillId="0" borderId="0" xfId="0" applyFont="1" applyAlignment="1">
      <alignment horizontal="center" wrapText="1"/>
    </xf>
    <xf numFmtId="0" fontId="1" fillId="0" borderId="0" xfId="0" applyFont="1"/>
    <xf numFmtId="164" fontId="1" fillId="0" borderId="0" xfId="0" applyNumberFormat="1" applyFont="1"/>
    <xf numFmtId="165" fontId="0" fillId="0" borderId="0" xfId="0" applyNumberFormat="1"/>
    <xf numFmtId="44" fontId="0" fillId="0" borderId="0" xfId="0" applyNumberFormat="1"/>
    <xf numFmtId="44" fontId="0" fillId="0" borderId="0" xfId="1" applyFont="1"/>
    <xf numFmtId="164" fontId="1" fillId="2" borderId="1" xfId="0" applyNumberFormat="1" applyFont="1" applyFill="1" applyBorder="1" applyAlignment="1">
      <alignment horizontal="center" wrapText="1"/>
    </xf>
    <xf numFmtId="164" fontId="0" fillId="2" borderId="0" xfId="0" applyNumberFormat="1" applyFill="1"/>
    <xf numFmtId="0" fontId="5" fillId="0" borderId="0" xfId="0" applyFont="1"/>
    <xf numFmtId="165" fontId="5" fillId="0" borderId="0" xfId="0" applyNumberFormat="1" applyFont="1"/>
    <xf numFmtId="0" fontId="4" fillId="0" borderId="0" xfId="0" applyFont="1"/>
    <xf numFmtId="165" fontId="4" fillId="0" borderId="2" xfId="0" applyNumberFormat="1" applyFont="1" applyBorder="1" applyAlignment="1">
      <alignment horizontal="center"/>
    </xf>
    <xf numFmtId="165" fontId="4" fillId="0" borderId="3" xfId="0" applyNumberFormat="1" applyFont="1" applyBorder="1" applyAlignment="1">
      <alignment horizontal="center"/>
    </xf>
    <xf numFmtId="0" fontId="4" fillId="0" borderId="0" xfId="0" applyFont="1" applyAlignment="1">
      <alignment horizontal="center"/>
    </xf>
    <xf numFmtId="165" fontId="4" fillId="3" borderId="4" xfId="0" applyNumberFormat="1" applyFont="1" applyFill="1" applyBorder="1" applyAlignment="1">
      <alignment horizontal="center"/>
    </xf>
    <xf numFmtId="165" fontId="4" fillId="3" borderId="4" xfId="0" applyNumberFormat="1" applyFont="1" applyFill="1" applyBorder="1"/>
    <xf numFmtId="165" fontId="4" fillId="0" borderId="5" xfId="0" applyNumberFormat="1" applyFont="1" applyBorder="1"/>
    <xf numFmtId="165" fontId="4" fillId="0" borderId="6" xfId="0" applyNumberFormat="1" applyFont="1" applyBorder="1"/>
    <xf numFmtId="165" fontId="4" fillId="0" borderId="7" xfId="0" applyNumberFormat="1" applyFont="1" applyBorder="1"/>
    <xf numFmtId="165" fontId="4" fillId="0" borderId="7" xfId="1" applyNumberFormat="1" applyFont="1" applyBorder="1"/>
    <xf numFmtId="165" fontId="4" fillId="3" borderId="8" xfId="0" applyNumberFormat="1" applyFont="1" applyFill="1" applyBorder="1" applyAlignment="1">
      <alignment wrapText="1"/>
    </xf>
    <xf numFmtId="165" fontId="4" fillId="0" borderId="0" xfId="0" applyNumberFormat="1" applyFont="1"/>
    <xf numFmtId="0" fontId="6" fillId="0" borderId="0" xfId="0" applyFont="1"/>
    <xf numFmtId="165" fontId="6" fillId="0" borderId="0" xfId="0" applyNumberFormat="1" applyFont="1"/>
    <xf numFmtId="3" fontId="6" fillId="0" borderId="0" xfId="0" applyNumberFormat="1" applyFont="1"/>
    <xf numFmtId="0" fontId="7" fillId="0" borderId="0" xfId="0" applyFont="1"/>
    <xf numFmtId="165" fontId="8" fillId="0" borderId="0" xfId="0" applyNumberFormat="1" applyFont="1"/>
    <xf numFmtId="3" fontId="9" fillId="0" borderId="0" xfId="0" applyNumberFormat="1" applyFont="1"/>
    <xf numFmtId="0" fontId="10" fillId="0" borderId="0" xfId="0" applyFont="1"/>
    <xf numFmtId="165" fontId="4" fillId="0" borderId="0" xfId="0" applyNumberFormat="1" applyFont="1" applyAlignment="1">
      <alignment horizontal="center"/>
    </xf>
    <xf numFmtId="165" fontId="4" fillId="0" borderId="9" xfId="0" applyNumberFormat="1" applyFont="1" applyBorder="1" applyAlignment="1">
      <alignment horizontal="center"/>
    </xf>
    <xf numFmtId="165" fontId="4" fillId="3" borderId="10" xfId="0" applyNumberFormat="1" applyFont="1" applyFill="1" applyBorder="1"/>
    <xf numFmtId="165" fontId="4" fillId="0" borderId="1" xfId="0" applyNumberFormat="1" applyFont="1" applyBorder="1"/>
    <xf numFmtId="165" fontId="4" fillId="0" borderId="11" xfId="0" applyNumberFormat="1" applyFont="1" applyBorder="1"/>
    <xf numFmtId="165" fontId="4" fillId="0" borderId="5" xfId="0" applyNumberFormat="1" applyFont="1" applyBorder="1" applyAlignment="1">
      <alignment horizontal="right"/>
    </xf>
    <xf numFmtId="0" fontId="4" fillId="0" borderId="0" xfId="0" applyFont="1" applyAlignment="1">
      <alignment wrapText="1"/>
    </xf>
    <xf numFmtId="0" fontId="11" fillId="0" borderId="0" xfId="0" applyFont="1"/>
    <xf numFmtId="165" fontId="11" fillId="0" borderId="0" xfId="0" applyNumberFormat="1" applyFont="1"/>
    <xf numFmtId="0" fontId="4" fillId="0" borderId="15" xfId="0" applyFont="1" applyBorder="1" applyAlignment="1">
      <alignment horizontal="centerContinuous"/>
    </xf>
    <xf numFmtId="0" fontId="0" fillId="2" borderId="16" xfId="0" applyFill="1" applyBorder="1"/>
    <xf numFmtId="0" fontId="4" fillId="0" borderId="17" xfId="0" applyFont="1" applyBorder="1" applyAlignment="1">
      <alignment horizontal="centerContinuous"/>
    </xf>
    <xf numFmtId="0" fontId="0" fillId="0" borderId="18" xfId="0" applyBorder="1"/>
    <xf numFmtId="0" fontId="0" fillId="2" borderId="21" xfId="0" applyFill="1" applyBorder="1"/>
    <xf numFmtId="0" fontId="0" fillId="2" borderId="23" xfId="0" applyFill="1" applyBorder="1"/>
    <xf numFmtId="0" fontId="0" fillId="4" borderId="21" xfId="0" applyFill="1" applyBorder="1"/>
    <xf numFmtId="0" fontId="0" fillId="4" borderId="23" xfId="0" applyFill="1" applyBorder="1"/>
    <xf numFmtId="0" fontId="4" fillId="0" borderId="24" xfId="0" applyFont="1" applyBorder="1" applyAlignment="1">
      <alignment horizontal="center" wrapText="1"/>
    </xf>
    <xf numFmtId="0" fontId="4" fillId="4" borderId="24" xfId="0" applyFont="1" applyFill="1" applyBorder="1" applyAlignment="1">
      <alignment horizontal="center" wrapText="1"/>
    </xf>
    <xf numFmtId="0" fontId="0" fillId="2" borderId="25" xfId="0" applyFill="1" applyBorder="1"/>
    <xf numFmtId="0" fontId="4" fillId="0" borderId="26" xfId="0" applyFont="1" applyBorder="1" applyAlignment="1">
      <alignment horizontal="center" wrapText="1"/>
    </xf>
    <xf numFmtId="0" fontId="0" fillId="4" borderId="28" xfId="0" applyFill="1" applyBorder="1"/>
    <xf numFmtId="0" fontId="0" fillId="4" borderId="29" xfId="0" applyFill="1" applyBorder="1"/>
    <xf numFmtId="0" fontId="0" fillId="2" borderId="28" xfId="0" applyFill="1" applyBorder="1"/>
    <xf numFmtId="164" fontId="0" fillId="0" borderId="21" xfId="0" applyNumberFormat="1" applyBorder="1"/>
    <xf numFmtId="164" fontId="0" fillId="0" borderId="23" xfId="0" applyNumberFormat="1" applyBorder="1"/>
    <xf numFmtId="0" fontId="0" fillId="0" borderId="30" xfId="0" applyBorder="1"/>
    <xf numFmtId="0" fontId="4" fillId="0" borderId="31" xfId="0" applyFont="1" applyBorder="1" applyAlignment="1">
      <alignment horizontal="centerContinuous"/>
    </xf>
    <xf numFmtId="165" fontId="4" fillId="0" borderId="12" xfId="0" applyNumberFormat="1" applyFont="1" applyBorder="1" applyAlignment="1">
      <alignment horizontal="right"/>
    </xf>
    <xf numFmtId="165" fontId="4" fillId="0" borderId="6" xfId="1" applyNumberFormat="1" applyFont="1" applyBorder="1"/>
    <xf numFmtId="0" fontId="4" fillId="0" borderId="33" xfId="0" applyFont="1" applyBorder="1"/>
    <xf numFmtId="165" fontId="4" fillId="0" borderId="34" xfId="0" applyNumberFormat="1" applyFont="1" applyBorder="1" applyAlignment="1">
      <alignment horizontal="center"/>
    </xf>
    <xf numFmtId="0" fontId="4" fillId="0" borderId="3" xfId="0" applyFont="1" applyBorder="1"/>
    <xf numFmtId="0" fontId="4" fillId="0" borderId="3" xfId="0" applyFont="1" applyBorder="1" applyAlignment="1">
      <alignment horizontal="center"/>
    </xf>
    <xf numFmtId="0" fontId="4" fillId="3" borderId="10" xfId="0" applyFont="1" applyFill="1" applyBorder="1"/>
    <xf numFmtId="165" fontId="4" fillId="3" borderId="32" xfId="0" applyNumberFormat="1" applyFont="1" applyFill="1" applyBorder="1"/>
    <xf numFmtId="0" fontId="4" fillId="0" borderId="11" xfId="0" applyFont="1" applyBorder="1"/>
    <xf numFmtId="0" fontId="4" fillId="0" borderId="12" xfId="0" applyFont="1" applyBorder="1"/>
    <xf numFmtId="0" fontId="4" fillId="0" borderId="35" xfId="0" applyFont="1" applyBorder="1"/>
    <xf numFmtId="0" fontId="4" fillId="0" borderId="35" xfId="0" applyFont="1" applyBorder="1" applyAlignment="1">
      <alignment wrapText="1"/>
    </xf>
    <xf numFmtId="0" fontId="4" fillId="0" borderId="12" xfId="0" applyFont="1" applyBorder="1" applyAlignment="1">
      <alignment wrapText="1"/>
    </xf>
    <xf numFmtId="0" fontId="4" fillId="3" borderId="36" xfId="0" applyFont="1" applyFill="1" applyBorder="1" applyAlignment="1">
      <alignment wrapText="1"/>
    </xf>
    <xf numFmtId="165" fontId="4" fillId="3" borderId="37" xfId="0" applyNumberFormat="1" applyFont="1" applyFill="1" applyBorder="1" applyAlignment="1">
      <alignment wrapText="1"/>
    </xf>
    <xf numFmtId="165" fontId="4" fillId="0" borderId="38" xfId="0" applyNumberFormat="1" applyFont="1" applyBorder="1" applyAlignment="1">
      <alignment horizontal="center"/>
    </xf>
    <xf numFmtId="165" fontId="4" fillId="0" borderId="33" xfId="0" applyNumberFormat="1" applyFont="1" applyBorder="1" applyAlignment="1">
      <alignment horizontal="center"/>
    </xf>
    <xf numFmtId="0" fontId="1" fillId="0" borderId="11" xfId="0" applyFont="1" applyBorder="1" applyAlignment="1">
      <alignment wrapText="1"/>
    </xf>
    <xf numFmtId="0" fontId="1" fillId="0" borderId="12" xfId="0" applyFont="1" applyBorder="1" applyAlignment="1">
      <alignment wrapText="1"/>
    </xf>
    <xf numFmtId="165" fontId="4" fillId="3" borderId="39" xfId="0" applyNumberFormat="1" applyFont="1" applyFill="1" applyBorder="1"/>
    <xf numFmtId="165" fontId="4" fillId="0" borderId="40" xfId="0" applyNumberFormat="1" applyFont="1" applyBorder="1"/>
    <xf numFmtId="165" fontId="4" fillId="0" borderId="12" xfId="0" applyNumberFormat="1" applyFont="1" applyBorder="1"/>
    <xf numFmtId="165" fontId="4" fillId="0" borderId="11" xfId="0" applyNumberFormat="1" applyFont="1" applyBorder="1" applyAlignment="1">
      <alignment horizontal="right"/>
    </xf>
    <xf numFmtId="15" fontId="5" fillId="0" borderId="0" xfId="0" applyNumberFormat="1" applyFont="1"/>
    <xf numFmtId="165" fontId="1" fillId="0" borderId="0" xfId="0" applyNumberFormat="1" applyFont="1"/>
    <xf numFmtId="165" fontId="1" fillId="0" borderId="0" xfId="0" applyNumberFormat="1" applyFont="1" applyAlignment="1">
      <alignment horizontal="center" wrapText="1"/>
    </xf>
    <xf numFmtId="6" fontId="0" fillId="0" borderId="21" xfId="0" applyNumberFormat="1" applyBorder="1"/>
    <xf numFmtId="6" fontId="0" fillId="0" borderId="23" xfId="0" applyNumberFormat="1" applyBorder="1"/>
    <xf numFmtId="166" fontId="0" fillId="0" borderId="21" xfId="2" applyNumberFormat="1" applyFont="1" applyBorder="1"/>
    <xf numFmtId="166" fontId="0" fillId="0" borderId="21" xfId="2" applyNumberFormat="1" applyFont="1" applyFill="1" applyBorder="1"/>
    <xf numFmtId="166" fontId="0" fillId="0" borderId="23" xfId="2" applyNumberFormat="1" applyFont="1" applyBorder="1"/>
    <xf numFmtId="6" fontId="0" fillId="0" borderId="0" xfId="0" applyNumberFormat="1"/>
    <xf numFmtId="6" fontId="0" fillId="0" borderId="42" xfId="0" applyNumberFormat="1" applyBorder="1"/>
    <xf numFmtId="6" fontId="0" fillId="0" borderId="41" xfId="0" applyNumberFormat="1" applyBorder="1"/>
    <xf numFmtId="0" fontId="4" fillId="0" borderId="43" xfId="0" applyFont="1" applyBorder="1" applyAlignment="1">
      <alignment horizontal="centerContinuous"/>
    </xf>
    <xf numFmtId="0" fontId="0" fillId="0" borderId="45" xfId="0" applyBorder="1"/>
    <xf numFmtId="6" fontId="0" fillId="0" borderId="44" xfId="0" applyNumberFormat="1" applyBorder="1"/>
    <xf numFmtId="6" fontId="0" fillId="0" borderId="24" xfId="0" applyNumberFormat="1" applyBorder="1"/>
    <xf numFmtId="6" fontId="0" fillId="0" borderId="46" xfId="0" applyNumberFormat="1" applyBorder="1"/>
    <xf numFmtId="166" fontId="0" fillId="0" borderId="46" xfId="2" applyNumberFormat="1" applyFont="1" applyBorder="1"/>
    <xf numFmtId="0" fontId="0" fillId="4" borderId="24" xfId="0" applyFill="1" applyBorder="1"/>
    <xf numFmtId="0" fontId="0" fillId="4" borderId="46" xfId="0" applyFill="1" applyBorder="1"/>
    <xf numFmtId="0" fontId="0" fillId="4" borderId="0" xfId="0" applyFill="1"/>
    <xf numFmtId="0" fontId="0" fillId="2" borderId="48" xfId="0" applyFill="1" applyBorder="1"/>
    <xf numFmtId="166" fontId="0" fillId="0" borderId="49" xfId="2" applyNumberFormat="1" applyFont="1" applyBorder="1"/>
    <xf numFmtId="166" fontId="0" fillId="0" borderId="50" xfId="2" applyNumberFormat="1" applyFont="1" applyBorder="1"/>
    <xf numFmtId="0" fontId="1" fillId="0" borderId="51" xfId="0" applyFont="1" applyBorder="1" applyAlignment="1">
      <alignment horizontal="center" wrapText="1"/>
    </xf>
    <xf numFmtId="0" fontId="0" fillId="0" borderId="52" xfId="0" applyBorder="1"/>
    <xf numFmtId="0" fontId="0" fillId="0" borderId="51" xfId="0" applyBorder="1"/>
    <xf numFmtId="0" fontId="0" fillId="0" borderId="52" xfId="0" applyBorder="1" applyAlignment="1">
      <alignment wrapText="1"/>
    </xf>
    <xf numFmtId="0" fontId="0" fillId="0" borderId="51" xfId="0" applyBorder="1" applyAlignment="1">
      <alignment wrapText="1"/>
    </xf>
    <xf numFmtId="164" fontId="0" fillId="4" borderId="53" xfId="0" applyNumberFormat="1" applyFill="1" applyBorder="1" applyAlignment="1">
      <alignment horizontal="center"/>
    </xf>
    <xf numFmtId="166" fontId="0" fillId="0" borderId="26" xfId="2" applyNumberFormat="1" applyFont="1" applyBorder="1"/>
    <xf numFmtId="166" fontId="0" fillId="0" borderId="54" xfId="2" applyNumberFormat="1" applyFont="1" applyBorder="1"/>
    <xf numFmtId="0" fontId="0" fillId="2" borderId="55" xfId="0" applyFill="1" applyBorder="1"/>
    <xf numFmtId="166" fontId="0" fillId="4" borderId="56" xfId="0" applyNumberFormat="1" applyFill="1" applyBorder="1"/>
    <xf numFmtId="0" fontId="0" fillId="0" borderId="57" xfId="0" applyBorder="1"/>
    <xf numFmtId="164" fontId="0" fillId="0" borderId="46" xfId="0" applyNumberFormat="1" applyBorder="1"/>
    <xf numFmtId="166" fontId="0" fillId="0" borderId="46" xfId="2" applyNumberFormat="1" applyFont="1" applyFill="1" applyBorder="1"/>
    <xf numFmtId="0" fontId="0" fillId="2" borderId="46" xfId="0" applyFill="1" applyBorder="1"/>
    <xf numFmtId="166" fontId="0" fillId="0" borderId="50" xfId="2" applyNumberFormat="1" applyFont="1" applyFill="1" applyBorder="1"/>
    <xf numFmtId="0" fontId="0" fillId="4" borderId="53" xfId="0" applyFill="1" applyBorder="1" applyAlignment="1">
      <alignment horizontal="center"/>
    </xf>
    <xf numFmtId="164" fontId="0" fillId="4" borderId="28" xfId="0" applyNumberFormat="1" applyFill="1" applyBorder="1"/>
    <xf numFmtId="6" fontId="0" fillId="4" borderId="28" xfId="0" applyNumberFormat="1" applyFill="1" applyBorder="1"/>
    <xf numFmtId="166" fontId="0" fillId="4" borderId="28" xfId="0" applyNumberFormat="1" applyFill="1" applyBorder="1"/>
    <xf numFmtId="166" fontId="0" fillId="4" borderId="29" xfId="0" applyNumberFormat="1" applyFill="1" applyBorder="1"/>
    <xf numFmtId="0" fontId="0" fillId="4" borderId="53" xfId="0" applyFill="1" applyBorder="1" applyAlignment="1">
      <alignment horizontal="center" wrapText="1"/>
    </xf>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center" wrapText="1"/>
    </xf>
    <xf numFmtId="0" fontId="0" fillId="3" borderId="0" xfId="0" applyFill="1" applyAlignment="1">
      <alignment horizontal="center" wrapText="1"/>
    </xf>
    <xf numFmtId="164" fontId="0" fillId="3" borderId="0" xfId="0" applyNumberFormat="1" applyFill="1" applyAlignment="1">
      <alignment horizontal="center" wrapText="1"/>
    </xf>
    <xf numFmtId="165" fontId="0" fillId="3" borderId="0" xfId="0" applyNumberFormat="1" applyFill="1" applyAlignment="1">
      <alignment horizontal="center" wrapText="1"/>
    </xf>
    <xf numFmtId="0" fontId="0" fillId="3" borderId="0" xfId="0" applyFill="1" applyAlignment="1">
      <alignment horizontal="center"/>
    </xf>
    <xf numFmtId="164" fontId="0" fillId="3" borderId="0" xfId="0" applyNumberFormat="1" applyFill="1"/>
    <xf numFmtId="44" fontId="0" fillId="3" borderId="0" xfId="1" applyFont="1" applyFill="1"/>
    <xf numFmtId="44" fontId="0" fillId="3" borderId="0" xfId="0" applyNumberFormat="1" applyFill="1"/>
    <xf numFmtId="0" fontId="0" fillId="3" borderId="0" xfId="0" applyFill="1"/>
    <xf numFmtId="164" fontId="0" fillId="2" borderId="42" xfId="0" applyNumberFormat="1" applyFill="1" applyBorder="1"/>
    <xf numFmtId="0" fontId="14" fillId="0" borderId="0" xfId="0" applyFont="1"/>
    <xf numFmtId="0" fontId="12" fillId="0" borderId="0" xfId="0" applyFont="1"/>
    <xf numFmtId="164" fontId="12" fillId="0" borderId="0" xfId="0" applyNumberFormat="1" applyFont="1"/>
    <xf numFmtId="164" fontId="12" fillId="2" borderId="0" xfId="0" applyNumberFormat="1" applyFont="1" applyFill="1"/>
    <xf numFmtId="44" fontId="12" fillId="0" borderId="0" xfId="1" applyFont="1"/>
    <xf numFmtId="44" fontId="12" fillId="0" borderId="0" xfId="0" applyNumberFormat="1" applyFont="1"/>
    <xf numFmtId="6" fontId="12" fillId="0" borderId="21" xfId="0" applyNumberFormat="1" applyFont="1" applyBorder="1"/>
    <xf numFmtId="166" fontId="12" fillId="0" borderId="21" xfId="2" applyNumberFormat="1" applyFont="1" applyBorder="1"/>
    <xf numFmtId="0" fontId="12" fillId="4" borderId="21" xfId="0" applyFont="1" applyFill="1" applyBorder="1"/>
    <xf numFmtId="166" fontId="12" fillId="0" borderId="49" xfId="2" applyNumberFormat="1" applyFont="1" applyBorder="1"/>
    <xf numFmtId="0" fontId="15" fillId="0" borderId="0" xfId="0" applyFont="1"/>
    <xf numFmtId="0" fontId="12" fillId="0" borderId="52" xfId="0" applyFont="1" applyBorder="1"/>
    <xf numFmtId="6" fontId="12" fillId="0" borderId="42" xfId="0" applyNumberFormat="1" applyFont="1" applyBorder="1"/>
    <xf numFmtId="6" fontId="12" fillId="0" borderId="0" xfId="0" applyNumberFormat="1" applyFont="1"/>
    <xf numFmtId="0" fontId="12" fillId="2" borderId="25" xfId="0" applyFont="1" applyFill="1" applyBorder="1"/>
    <xf numFmtId="0" fontId="4" fillId="0" borderId="0" xfId="0" applyFont="1" applyAlignment="1">
      <alignment horizontal="center" wrapText="1"/>
    </xf>
    <xf numFmtId="0" fontId="18" fillId="0" borderId="12" xfId="0" applyFont="1" applyBorder="1" applyAlignment="1">
      <alignment wrapText="1"/>
    </xf>
    <xf numFmtId="165" fontId="13" fillId="0" borderId="6" xfId="0" applyNumberFormat="1" applyFont="1" applyBorder="1"/>
    <xf numFmtId="165" fontId="13" fillId="0" borderId="12" xfId="0" applyNumberFormat="1" applyFont="1" applyBorder="1"/>
    <xf numFmtId="0" fontId="13" fillId="0" borderId="0" xfId="0" applyFont="1"/>
    <xf numFmtId="0" fontId="4" fillId="5" borderId="12" xfId="0" applyFont="1" applyFill="1" applyBorder="1"/>
    <xf numFmtId="165" fontId="4" fillId="5" borderId="11" xfId="0" applyNumberFormat="1" applyFont="1" applyFill="1" applyBorder="1"/>
    <xf numFmtId="165" fontId="4" fillId="5" borderId="5" xfId="0" applyNumberFormat="1" applyFont="1" applyFill="1" applyBorder="1"/>
    <xf numFmtId="165" fontId="4" fillId="5" borderId="1" xfId="0" applyNumberFormat="1" applyFont="1" applyFill="1" applyBorder="1"/>
    <xf numFmtId="0" fontId="4" fillId="5" borderId="35" xfId="0" applyFont="1" applyFill="1" applyBorder="1"/>
    <xf numFmtId="165" fontId="4" fillId="5" borderId="12" xfId="0" applyNumberFormat="1" applyFont="1" applyFill="1" applyBorder="1" applyAlignment="1">
      <alignment horizontal="right"/>
    </xf>
    <xf numFmtId="165" fontId="4" fillId="5" borderId="6" xfId="0" applyNumberFormat="1" applyFont="1" applyFill="1" applyBorder="1"/>
    <xf numFmtId="165" fontId="4" fillId="5" borderId="12" xfId="0" applyNumberFormat="1" applyFont="1" applyFill="1" applyBorder="1"/>
    <xf numFmtId="0" fontId="4" fillId="5" borderId="11" xfId="0" applyFont="1" applyFill="1" applyBorder="1"/>
    <xf numFmtId="165" fontId="4" fillId="5" borderId="5" xfId="0" applyNumberFormat="1" applyFont="1" applyFill="1" applyBorder="1" applyAlignment="1">
      <alignment horizontal="center"/>
    </xf>
    <xf numFmtId="165" fontId="4" fillId="5" borderId="5" xfId="0" applyNumberFormat="1" applyFont="1" applyFill="1" applyBorder="1" applyAlignment="1">
      <alignment horizontal="right"/>
    </xf>
    <xf numFmtId="165" fontId="4" fillId="5" borderId="11" xfId="0" applyNumberFormat="1" applyFont="1" applyFill="1" applyBorder="1" applyAlignment="1">
      <alignment horizontal="right"/>
    </xf>
    <xf numFmtId="0" fontId="4" fillId="5" borderId="12" xfId="0" applyFont="1" applyFill="1" applyBorder="1" applyAlignment="1">
      <alignment wrapText="1"/>
    </xf>
    <xf numFmtId="0" fontId="1" fillId="5" borderId="12" xfId="0" applyFont="1" applyFill="1" applyBorder="1" applyAlignment="1">
      <alignment wrapText="1"/>
    </xf>
    <xf numFmtId="0" fontId="18" fillId="5" borderId="12" xfId="0" applyFont="1" applyFill="1" applyBorder="1" applyAlignment="1">
      <alignment wrapText="1"/>
    </xf>
    <xf numFmtId="165" fontId="13" fillId="5" borderId="6" xfId="0" applyNumberFormat="1" applyFont="1" applyFill="1" applyBorder="1"/>
    <xf numFmtId="165" fontId="13" fillId="5" borderId="12" xfId="0" applyNumberFormat="1" applyFont="1" applyFill="1" applyBorder="1"/>
    <xf numFmtId="0" fontId="4" fillId="5" borderId="35" xfId="0" applyFont="1" applyFill="1" applyBorder="1" applyAlignment="1">
      <alignment wrapText="1"/>
    </xf>
    <xf numFmtId="165" fontId="4" fillId="5" borderId="7" xfId="1" applyNumberFormat="1" applyFont="1" applyFill="1" applyBorder="1"/>
    <xf numFmtId="165" fontId="4" fillId="5" borderId="7" xfId="0" applyNumberFormat="1" applyFont="1" applyFill="1" applyBorder="1"/>
    <xf numFmtId="165" fontId="4" fillId="5" borderId="6" xfId="1" applyNumberFormat="1" applyFont="1" applyFill="1" applyBorder="1"/>
    <xf numFmtId="0" fontId="4" fillId="5" borderId="13" xfId="0" applyFont="1" applyFill="1" applyBorder="1" applyAlignment="1">
      <alignment wrapText="1"/>
    </xf>
    <xf numFmtId="165" fontId="4" fillId="5" borderId="13" xfId="1" applyNumberFormat="1" applyFont="1" applyFill="1" applyBorder="1"/>
    <xf numFmtId="165" fontId="4" fillId="5" borderId="14" xfId="1" applyNumberFormat="1" applyFont="1" applyFill="1" applyBorder="1"/>
    <xf numFmtId="165" fontId="4" fillId="5" borderId="14" xfId="0" applyNumberFormat="1" applyFont="1" applyFill="1" applyBorder="1"/>
    <xf numFmtId="0" fontId="4" fillId="5" borderId="13" xfId="0" applyFont="1" applyFill="1" applyBorder="1"/>
    <xf numFmtId="0" fontId="20" fillId="0" borderId="0" xfId="0" applyFont="1"/>
    <xf numFmtId="166" fontId="0" fillId="0" borderId="49" xfId="2" applyNumberFormat="1" applyFont="1" applyFill="1" applyBorder="1"/>
    <xf numFmtId="164" fontId="12" fillId="0" borderId="21" xfId="0" applyNumberFormat="1" applyFont="1" applyBorder="1"/>
    <xf numFmtId="0" fontId="12" fillId="0" borderId="18" xfId="0" applyFont="1" applyBorder="1"/>
    <xf numFmtId="0" fontId="0" fillId="0" borderId="19" xfId="0" applyBorder="1"/>
    <xf numFmtId="0" fontId="12" fillId="0" borderId="0" xfId="0" applyFont="1" applyAlignment="1">
      <alignment wrapText="1"/>
    </xf>
    <xf numFmtId="165" fontId="4" fillId="0" borderId="12" xfId="0" applyNumberFormat="1" applyFont="1" applyBorder="1" applyAlignment="1">
      <alignment horizontal="center"/>
    </xf>
    <xf numFmtId="165" fontId="4" fillId="0" borderId="5" xfId="0" applyNumberFormat="1" applyFont="1" applyBorder="1" applyAlignment="1">
      <alignment horizontal="center"/>
    </xf>
    <xf numFmtId="0" fontId="23" fillId="0" borderId="44" xfId="0" applyFont="1" applyBorder="1" applyAlignment="1">
      <alignment horizontal="center" wrapText="1"/>
    </xf>
    <xf numFmtId="0" fontId="24" fillId="4" borderId="28" xfId="0" applyFont="1" applyFill="1" applyBorder="1"/>
    <xf numFmtId="164" fontId="24" fillId="0" borderId="20" xfId="0" applyNumberFormat="1" applyFont="1" applyBorder="1"/>
    <xf numFmtId="164" fontId="24" fillId="0" borderId="58" xfId="0" applyNumberFormat="1" applyFont="1" applyBorder="1"/>
    <xf numFmtId="164" fontId="24" fillId="4" borderId="28" xfId="0" applyNumberFormat="1" applyFont="1" applyFill="1" applyBorder="1"/>
    <xf numFmtId="164" fontId="24" fillId="0" borderId="22" xfId="0" applyNumberFormat="1" applyFont="1" applyBorder="1"/>
    <xf numFmtId="0" fontId="23" fillId="0" borderId="24" xfId="0" applyFont="1" applyBorder="1" applyAlignment="1">
      <alignment horizontal="center" wrapText="1"/>
    </xf>
    <xf numFmtId="164" fontId="24" fillId="0" borderId="42" xfId="0" applyNumberFormat="1" applyFont="1" applyBorder="1"/>
    <xf numFmtId="164" fontId="24" fillId="0" borderId="41" xfId="0" applyNumberFormat="1" applyFont="1" applyBorder="1"/>
    <xf numFmtId="164" fontId="24" fillId="0" borderId="47" xfId="0" applyNumberFormat="1" applyFont="1" applyBorder="1"/>
    <xf numFmtId="164" fontId="24" fillId="4" borderId="27" xfId="0" applyNumberFormat="1" applyFont="1" applyFill="1" applyBorder="1"/>
    <xf numFmtId="6" fontId="24" fillId="0" borderId="44" xfId="0" applyNumberFormat="1" applyFont="1" applyBorder="1"/>
    <xf numFmtId="6" fontId="24" fillId="0" borderId="42" xfId="0" applyNumberFormat="1" applyFont="1" applyBorder="1"/>
    <xf numFmtId="6" fontId="24" fillId="0" borderId="24" xfId="0" applyNumberFormat="1" applyFont="1" applyBorder="1"/>
    <xf numFmtId="6" fontId="24" fillId="0" borderId="21" xfId="0" applyNumberFormat="1" applyFont="1" applyBorder="1"/>
    <xf numFmtId="165" fontId="27" fillId="0" borderId="2" xfId="0" applyNumberFormat="1" applyFont="1" applyBorder="1" applyAlignment="1">
      <alignment horizontal="center"/>
    </xf>
    <xf numFmtId="165" fontId="28" fillId="0" borderId="2" xfId="0" applyNumberFormat="1" applyFont="1" applyBorder="1" applyAlignment="1">
      <alignment horizontal="center"/>
    </xf>
    <xf numFmtId="165" fontId="27" fillId="0" borderId="3" xfId="0" applyNumberFormat="1" applyFont="1" applyBorder="1" applyAlignment="1">
      <alignment horizontal="center"/>
    </xf>
    <xf numFmtId="165" fontId="28" fillId="0" borderId="0" xfId="0" applyNumberFormat="1" applyFont="1" applyAlignment="1">
      <alignment horizontal="center"/>
    </xf>
    <xf numFmtId="0" fontId="29" fillId="0" borderId="0" xfId="0" applyFont="1"/>
    <xf numFmtId="167" fontId="0" fillId="0" borderId="0" xfId="3" applyNumberFormat="1" applyFont="1"/>
    <xf numFmtId="1" fontId="0" fillId="0" borderId="0" xfId="0" applyNumberFormat="1"/>
    <xf numFmtId="0" fontId="30" fillId="0" borderId="0" xfId="0" applyFont="1"/>
    <xf numFmtId="164" fontId="30" fillId="0" borderId="0" xfId="0" applyNumberFormat="1" applyFont="1"/>
    <xf numFmtId="0" fontId="30" fillId="0" borderId="0" xfId="0" applyFont="1" applyAlignment="1">
      <alignment wrapText="1"/>
    </xf>
    <xf numFmtId="165" fontId="4" fillId="5" borderId="13" xfId="0" applyNumberFormat="1" applyFont="1" applyFill="1" applyBorder="1"/>
    <xf numFmtId="0" fontId="30" fillId="0" borderId="52" xfId="0" applyFont="1" applyBorder="1" applyAlignment="1">
      <alignment wrapText="1"/>
    </xf>
    <xf numFmtId="6" fontId="30" fillId="0" borderId="42" xfId="0" applyNumberFormat="1" applyFont="1" applyBorder="1"/>
    <xf numFmtId="6" fontId="30" fillId="0" borderId="0" xfId="0" applyNumberFormat="1" applyFont="1"/>
    <xf numFmtId="166" fontId="30" fillId="0" borderId="49" xfId="2" applyNumberFormat="1" applyFont="1" applyBorder="1"/>
    <xf numFmtId="0" fontId="0" fillId="0" borderId="59" xfId="0" applyBorder="1"/>
    <xf numFmtId="6" fontId="24" fillId="0" borderId="23" xfId="0" applyNumberFormat="1" applyFont="1" applyBorder="1"/>
    <xf numFmtId="6" fontId="0" fillId="0" borderId="60" xfId="0" applyNumberFormat="1" applyBorder="1"/>
    <xf numFmtId="0" fontId="0" fillId="2" borderId="61" xfId="0" applyFill="1" applyBorder="1"/>
    <xf numFmtId="0" fontId="13" fillId="0" borderId="12" xfId="0" applyFont="1" applyBorder="1"/>
    <xf numFmtId="165" fontId="13" fillId="0" borderId="5" xfId="0" applyNumberFormat="1" applyFont="1" applyBorder="1"/>
    <xf numFmtId="165" fontId="13" fillId="0" borderId="1" xfId="0" applyNumberFormat="1" applyFont="1" applyBorder="1"/>
    <xf numFmtId="165" fontId="13" fillId="0" borderId="11" xfId="0" applyNumberFormat="1" applyFont="1" applyBorder="1"/>
    <xf numFmtId="0" fontId="13" fillId="0" borderId="12" xfId="0" applyFont="1" applyBorder="1" applyAlignment="1">
      <alignment wrapText="1"/>
    </xf>
    <xf numFmtId="0" fontId="12" fillId="0" borderId="52" xfId="0" applyFont="1" applyBorder="1" applyAlignment="1">
      <alignment wrapText="1"/>
    </xf>
    <xf numFmtId="164" fontId="32" fillId="0" borderId="1" xfId="0" applyNumberFormat="1" applyFont="1" applyBorder="1" applyAlignment="1">
      <alignment horizontal="center" wrapText="1"/>
    </xf>
    <xf numFmtId="164" fontId="33" fillId="3" borderId="0" xfId="0" applyNumberFormat="1" applyFont="1" applyFill="1" applyAlignment="1">
      <alignment horizontal="center" wrapText="1"/>
    </xf>
    <xf numFmtId="164" fontId="33" fillId="0" borderId="0" xfId="0" applyNumberFormat="1" applyFont="1"/>
    <xf numFmtId="164" fontId="33" fillId="3" borderId="0" xfId="0" applyNumberFormat="1" applyFont="1" applyFill="1"/>
    <xf numFmtId="164" fontId="33" fillId="0" borderId="0" xfId="0" applyNumberFormat="1" applyFont="1" applyAlignment="1">
      <alignment horizontal="center" wrapText="1"/>
    </xf>
    <xf numFmtId="0" fontId="0" fillId="0" borderId="0" xfId="0" applyAlignment="1">
      <alignment horizontal="left" wrapText="1"/>
    </xf>
    <xf numFmtId="164" fontId="1" fillId="0" borderId="0" xfId="0" applyNumberFormat="1" applyFont="1" applyFill="1"/>
    <xf numFmtId="164" fontId="0" fillId="0" borderId="0" xfId="0" applyNumberFormat="1" applyFill="1"/>
  </cellXfs>
  <cellStyles count="4">
    <cellStyle name="Comma" xfId="3" builtinId="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C9941FEB-C9A7-40EB-BAE8-436B61E4D9DD}"/>
  </tableStyles>
  <colors>
    <mruColors>
      <color rgb="FFDD0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workbookViewId="0">
      <pane xSplit="1" ySplit="7" topLeftCell="B8" activePane="bottomRight" state="frozen"/>
      <selection pane="topRight" activeCell="B1" sqref="B1"/>
      <selection pane="bottomLeft" activeCell="A8" sqref="A8"/>
      <selection pane="bottomRight" activeCell="J16" sqref="J16"/>
    </sheetView>
  </sheetViews>
  <sheetFormatPr defaultRowHeight="15"/>
  <cols>
    <col min="1" max="1" width="38.140625" customWidth="1"/>
    <col min="2" max="6" width="18.85546875" style="7" customWidth="1"/>
  </cols>
  <sheetData>
    <row r="1" spans="1:6" ht="18.75">
      <c r="A1" s="12" t="s">
        <v>214</v>
      </c>
      <c r="B1" s="13"/>
      <c r="C1" s="13"/>
      <c r="D1" s="13"/>
      <c r="E1" s="13"/>
      <c r="F1" s="13"/>
    </row>
    <row r="2" spans="1:6" s="14" customFormat="1" ht="19.5" thickBot="1">
      <c r="A2" s="84" t="s">
        <v>217</v>
      </c>
      <c r="B2" s="13"/>
      <c r="C2" s="13"/>
      <c r="D2" s="13"/>
      <c r="E2" s="13"/>
      <c r="F2" s="13"/>
    </row>
    <row r="3" spans="1:6">
      <c r="A3" s="63" t="s">
        <v>74</v>
      </c>
      <c r="B3" s="64" t="s">
        <v>75</v>
      </c>
      <c r="C3" s="64" t="s">
        <v>75</v>
      </c>
      <c r="D3" s="64" t="s">
        <v>75</v>
      </c>
      <c r="E3" s="64" t="s">
        <v>75</v>
      </c>
      <c r="F3" s="64" t="s">
        <v>76</v>
      </c>
    </row>
    <row r="4" spans="1:6">
      <c r="A4" s="65"/>
      <c r="B4" s="209" t="s">
        <v>77</v>
      </c>
      <c r="C4" s="210" t="s">
        <v>78</v>
      </c>
      <c r="D4" s="209" t="s">
        <v>77</v>
      </c>
      <c r="E4" s="210" t="s">
        <v>78</v>
      </c>
      <c r="F4" s="15" t="s">
        <v>79</v>
      </c>
    </row>
    <row r="5" spans="1:6" s="17" customFormat="1">
      <c r="A5" s="66"/>
      <c r="B5" s="16" t="s">
        <v>80</v>
      </c>
      <c r="C5" s="16" t="s">
        <v>80</v>
      </c>
      <c r="D5" s="16" t="s">
        <v>80</v>
      </c>
      <c r="E5" s="16" t="s">
        <v>80</v>
      </c>
      <c r="F5" s="16" t="s">
        <v>81</v>
      </c>
    </row>
    <row r="6" spans="1:6" s="17" customFormat="1">
      <c r="A6" s="66"/>
      <c r="B6" s="15" t="s">
        <v>82</v>
      </c>
      <c r="C6" s="15" t="s">
        <v>82</v>
      </c>
      <c r="D6" s="15" t="s">
        <v>83</v>
      </c>
      <c r="E6" s="15" t="s">
        <v>83</v>
      </c>
      <c r="F6" s="15" t="s">
        <v>84</v>
      </c>
    </row>
    <row r="7" spans="1:6" s="17" customFormat="1" ht="15.75" thickBot="1">
      <c r="A7" s="66"/>
      <c r="B7" s="15" t="s">
        <v>85</v>
      </c>
      <c r="C7" s="15" t="s">
        <v>85</v>
      </c>
      <c r="D7" s="15" t="s">
        <v>85</v>
      </c>
      <c r="E7" s="15" t="s">
        <v>85</v>
      </c>
      <c r="F7" s="15" t="s">
        <v>86</v>
      </c>
    </row>
    <row r="8" spans="1:6" ht="15.75" thickBot="1">
      <c r="A8" s="67" t="s">
        <v>87</v>
      </c>
      <c r="B8" s="18"/>
      <c r="C8" s="19"/>
      <c r="D8" s="19"/>
      <c r="E8" s="19"/>
      <c r="F8" s="68"/>
    </row>
    <row r="9" spans="1:6">
      <c r="A9" s="69" t="s">
        <v>88</v>
      </c>
      <c r="B9" s="20">
        <f>'Undergrad-12Hours'!P27</f>
        <v>9923</v>
      </c>
      <c r="C9" s="20">
        <f>'Undergrad-12Hours'!Q27</f>
        <v>17273</v>
      </c>
      <c r="D9" s="20">
        <f>'Undergrad-15Hours'!P27</f>
        <v>9923</v>
      </c>
      <c r="E9" s="20">
        <f>'Undergrad-15Hours'!Q27</f>
        <v>17273</v>
      </c>
      <c r="F9" s="20">
        <f>'Undergrad-12Hours'!U27</f>
        <v>4973</v>
      </c>
    </row>
    <row r="10" spans="1:6">
      <c r="A10" s="160" t="s">
        <v>89</v>
      </c>
      <c r="B10" s="162">
        <f>'Undergrad-12Hours'!P28</f>
        <v>8466</v>
      </c>
      <c r="C10" s="162">
        <f>'Undergrad-12Hours'!Q28</f>
        <v>17367</v>
      </c>
      <c r="D10" s="162">
        <f>'Undergrad-15Hours'!P28</f>
        <v>8466</v>
      </c>
      <c r="E10" s="162">
        <f>'Undergrad-15Hours'!Q28</f>
        <v>17367</v>
      </c>
      <c r="F10" s="162">
        <f>'Undergrad-12Hours'!U28</f>
        <v>4482</v>
      </c>
    </row>
    <row r="11" spans="1:6" ht="15.75" thickBot="1">
      <c r="A11" s="71" t="s">
        <v>90</v>
      </c>
      <c r="B11" s="20">
        <f>'Undergrad-12Hours'!P29</f>
        <v>4349.5</v>
      </c>
      <c r="C11" s="20">
        <f>'Undergrad-12Hours'!Q29</f>
        <v>7649.5</v>
      </c>
      <c r="D11" s="20">
        <f>'Undergrad-15Hours'!P29</f>
        <v>4379.5</v>
      </c>
      <c r="E11" s="20">
        <f>'Undergrad-15Hours'!Q29</f>
        <v>7679.5</v>
      </c>
      <c r="F11" s="20">
        <f>'Undergrad-12Hours'!U29</f>
        <v>2618</v>
      </c>
    </row>
    <row r="12" spans="1:6" ht="15.75" thickBot="1">
      <c r="A12" s="67" t="s">
        <v>91</v>
      </c>
      <c r="B12" s="19"/>
      <c r="C12" s="19"/>
      <c r="D12" s="19"/>
      <c r="E12" s="19"/>
      <c r="F12" s="68"/>
    </row>
    <row r="13" spans="1:6">
      <c r="A13" s="69" t="s">
        <v>12</v>
      </c>
      <c r="B13" s="20">
        <f>'Undergrad-12Hours'!P6</f>
        <v>7683</v>
      </c>
      <c r="C13" s="20">
        <f>'Undergrad-12Hours'!Q6</f>
        <v>16706</v>
      </c>
      <c r="D13" s="20">
        <f>'Undergrad-15Hours'!P6</f>
        <v>7683</v>
      </c>
      <c r="E13" s="20">
        <f>'Undergrad-15Hours'!Q6</f>
        <v>16706</v>
      </c>
      <c r="F13" s="20">
        <f>'Undergrad-12Hours'!U6</f>
        <v>5140</v>
      </c>
    </row>
    <row r="14" spans="1:6" ht="17.25">
      <c r="A14" s="160" t="s">
        <v>139</v>
      </c>
      <c r="B14" s="162">
        <f>'Undergrad-12Hours'!P7</f>
        <v>10124.5</v>
      </c>
      <c r="C14" s="162">
        <f>'Undergrad-12Hours'!Q7</f>
        <v>16865.5</v>
      </c>
      <c r="D14" s="162">
        <f>'Undergrad-15Hours'!P7</f>
        <v>10754.5</v>
      </c>
      <c r="E14" s="162">
        <f>'Undergrad-15Hours'!Q7</f>
        <v>19667.5</v>
      </c>
      <c r="F14" s="162">
        <f>'Undergrad-12Hours'!U7</f>
        <v>5553</v>
      </c>
    </row>
    <row r="15" spans="1:6">
      <c r="A15" s="70" t="s">
        <v>14</v>
      </c>
      <c r="B15" s="20">
        <f>'Undergrad-12Hours'!P8</f>
        <v>8489.66</v>
      </c>
      <c r="C15" s="20">
        <f>'Undergrad-12Hours'!Q8</f>
        <v>10489.66</v>
      </c>
      <c r="D15" s="20">
        <f>'Undergrad-15Hours'!P8</f>
        <v>8831.66</v>
      </c>
      <c r="E15" s="20">
        <f>'Undergrad-15Hours'!Q8</f>
        <v>10831.66</v>
      </c>
      <c r="F15" s="20">
        <f>'Undergrad-12Hours'!U8</f>
        <v>5147.34</v>
      </c>
    </row>
    <row r="16" spans="1:6">
      <c r="A16" s="160" t="s">
        <v>15</v>
      </c>
      <c r="B16" s="162">
        <f>'Undergrad-12Hours'!P9</f>
        <v>8149</v>
      </c>
      <c r="C16" s="162">
        <f>'Undergrad-12Hours'!Q9</f>
        <v>9242</v>
      </c>
      <c r="D16" s="162">
        <f>'Undergrad-15Hours'!P9</f>
        <v>8233</v>
      </c>
      <c r="E16" s="162">
        <f>'Undergrad-15Hours'!Q9</f>
        <v>9326</v>
      </c>
      <c r="F16" s="162">
        <f>'Undergrad-12Hours'!U9</f>
        <v>4922</v>
      </c>
    </row>
    <row r="17" spans="1:6">
      <c r="A17" s="70" t="s">
        <v>16</v>
      </c>
      <c r="B17" s="20">
        <f>'Undergrad-12Hours'!P10</f>
        <v>8864</v>
      </c>
      <c r="C17" s="20">
        <f>'Undergrad-12Hours'!Q10</f>
        <v>19652</v>
      </c>
      <c r="D17" s="20">
        <f>'Undergrad-15Hours'!P10</f>
        <v>8894</v>
      </c>
      <c r="E17" s="20">
        <f>'Undergrad-15Hours'!Q10</f>
        <v>19682</v>
      </c>
      <c r="F17" s="20">
        <f>'Undergrad-12Hours'!U10</f>
        <v>5180</v>
      </c>
    </row>
    <row r="18" spans="1:6">
      <c r="A18" s="160" t="s">
        <v>92</v>
      </c>
      <c r="B18" s="162">
        <f>'Undergrad-12Hours'!P11</f>
        <v>8373</v>
      </c>
      <c r="C18" s="162">
        <f>'Undergrad-12Hours'!Q11</f>
        <v>20851</v>
      </c>
      <c r="D18" s="162">
        <f>'Undergrad-15Hours'!P11</f>
        <v>8559</v>
      </c>
      <c r="E18" s="162">
        <f>'Undergrad-15Hours'!Q11</f>
        <v>21037</v>
      </c>
      <c r="F18" s="162">
        <f>'Undergrad-12Hours'!U11</f>
        <v>5652</v>
      </c>
    </row>
    <row r="19" spans="1:6">
      <c r="A19" s="70" t="s">
        <v>93</v>
      </c>
      <c r="B19" s="20">
        <f>'Undergrad-12Hours'!P12</f>
        <v>10418</v>
      </c>
      <c r="C19" s="20">
        <f>'Undergrad-12Hours'!Q12</f>
        <v>24146</v>
      </c>
      <c r="D19" s="20">
        <f>'Undergrad-15Hours'!P12</f>
        <v>11294</v>
      </c>
      <c r="E19" s="20">
        <f>'Undergrad-15Hours'!Q12</f>
        <v>25022</v>
      </c>
      <c r="F19" s="20">
        <f>'Undergrad-12Hours'!U12</f>
        <v>5406.96</v>
      </c>
    </row>
    <row r="20" spans="1:6">
      <c r="A20" s="164" t="s">
        <v>94</v>
      </c>
      <c r="B20" s="162">
        <f>'Undergrad-12Hours'!P13</f>
        <v>9190</v>
      </c>
      <c r="C20" s="162">
        <f>'Undergrad-12Hours'!Q13</f>
        <v>21290</v>
      </c>
      <c r="D20" s="162">
        <f>'Undergrad-15Hours'!P13</f>
        <v>9579</v>
      </c>
      <c r="E20" s="162">
        <f>'Undergrad-15Hours'!Q13</f>
        <v>21679</v>
      </c>
      <c r="F20" s="162">
        <f>'Undergrad-12Hours'!U13</f>
        <v>5788</v>
      </c>
    </row>
    <row r="21" spans="1:6" s="14" customFormat="1" ht="15.75" thickBot="1">
      <c r="A21" s="70" t="s">
        <v>95</v>
      </c>
      <c r="B21" s="20">
        <f>'Undergrad-12Hours'!P14</f>
        <v>9172</v>
      </c>
      <c r="C21" s="20">
        <f>'Undergrad-12Hours'!Q14</f>
        <v>14008</v>
      </c>
      <c r="D21" s="20">
        <f>'Undergrad-15Hours'!P14</f>
        <v>9454</v>
      </c>
      <c r="E21" s="20">
        <f>'Undergrad-15Hours'!Q14</f>
        <v>14290</v>
      </c>
      <c r="F21" s="20">
        <f>'Undergrad-12Hours'!U14</f>
        <v>6090.38</v>
      </c>
    </row>
    <row r="22" spans="1:6" ht="15.75" thickBot="1">
      <c r="A22" s="67" t="s">
        <v>96</v>
      </c>
      <c r="B22" s="19"/>
      <c r="C22" s="19"/>
      <c r="D22" s="19"/>
      <c r="E22" s="19"/>
      <c r="F22" s="68"/>
    </row>
    <row r="23" spans="1:6" s="14" customFormat="1">
      <c r="A23" s="69" t="s">
        <v>97</v>
      </c>
      <c r="B23" s="20">
        <f>'Undergrad-12Hours'!P18</f>
        <v>6900.5</v>
      </c>
      <c r="C23" s="20">
        <f>'Undergrad-12Hours'!Q18</f>
        <v>14166.5</v>
      </c>
      <c r="D23" s="20">
        <f>'Undergrad-15Hours'!P18</f>
        <v>6938.9</v>
      </c>
      <c r="E23" s="20">
        <f>'Undergrad-15Hours'!Q18</f>
        <v>14204.9</v>
      </c>
      <c r="F23" s="20">
        <f>'Undergrad-12Hours'!U18</f>
        <v>4894.08</v>
      </c>
    </row>
    <row r="24" spans="1:6" s="14" customFormat="1">
      <c r="A24" s="160" t="s">
        <v>98</v>
      </c>
      <c r="B24" s="166">
        <f>'Undergrad-12Hours'!P16</f>
        <v>11897.999999999998</v>
      </c>
      <c r="C24" s="166">
        <f>'Undergrad-12Hours'!Q16</f>
        <v>28574</v>
      </c>
      <c r="D24" s="166">
        <f>'Undergrad-15Hours'!P16</f>
        <v>11953.999999999998</v>
      </c>
      <c r="E24" s="166">
        <f>'Undergrad-15Hours'!Q16</f>
        <v>28631</v>
      </c>
      <c r="F24" s="166">
        <f>'Undergrad-12Hours'!U16</f>
        <v>7462.98</v>
      </c>
    </row>
    <row r="25" spans="1:6" s="14" customFormat="1">
      <c r="A25" s="70" t="s">
        <v>99</v>
      </c>
      <c r="B25" s="21">
        <f>'Undergrad-12Hours'!P19</f>
        <v>4802.4799999999996</v>
      </c>
      <c r="C25" s="21">
        <f>'Undergrad-12Hours'!Q19</f>
        <v>10166.48</v>
      </c>
      <c r="D25" s="21">
        <f>'Undergrad-15Hours'!P19</f>
        <v>4867.6399999999994</v>
      </c>
      <c r="E25" s="21">
        <f>'Undergrad-15Hours'!Q19</f>
        <v>10231.64</v>
      </c>
      <c r="F25" s="21">
        <f>'Undergrad-12Hours'!U19</f>
        <v>2710.64</v>
      </c>
    </row>
    <row r="26" spans="1:6" s="14" customFormat="1">
      <c r="A26" s="160" t="s">
        <v>100</v>
      </c>
      <c r="B26" s="166">
        <f>'Undergrad-12Hours'!P17</f>
        <v>7328.0399999999991</v>
      </c>
      <c r="C26" s="166">
        <f>'Undergrad-12Hours'!Q17</f>
        <v>20482.199999999997</v>
      </c>
      <c r="D26" s="166">
        <f>'Undergrad-15Hours'!P17</f>
        <v>7519.9599999999991</v>
      </c>
      <c r="E26" s="166">
        <f>'Undergrad-15Hours'!Q17</f>
        <v>20674.12</v>
      </c>
      <c r="F26" s="166">
        <f>'Undergrad-12Hours'!U17</f>
        <v>5372.4</v>
      </c>
    </row>
    <row r="27" spans="1:6" s="14" customFormat="1" ht="30">
      <c r="A27" s="72" t="s">
        <v>101</v>
      </c>
      <c r="B27" s="23">
        <f>'Undergrad-12Hours'!P20</f>
        <v>9032.5499999999993</v>
      </c>
      <c r="C27" s="23">
        <f>'Undergrad-12Hours'!Q20</f>
        <v>18628.55</v>
      </c>
      <c r="D27" s="23">
        <f>'Undergrad-15Hours'!P20</f>
        <v>9032.5499999999993</v>
      </c>
      <c r="E27" s="22">
        <f>'Undergrad-15Hours'!Q20</f>
        <v>18628.55</v>
      </c>
      <c r="F27" s="22">
        <f>'Undergrad-12Hours'!U20</f>
        <v>7673.2</v>
      </c>
    </row>
    <row r="28" spans="1:6" s="14" customFormat="1" ht="30">
      <c r="A28" s="177" t="s">
        <v>102</v>
      </c>
      <c r="B28" s="178">
        <f>'Undergrad-12Hours'!P22</f>
        <v>10345</v>
      </c>
      <c r="C28" s="178">
        <f>'Undergrad-12Hours'!Q22</f>
        <v>16323</v>
      </c>
      <c r="D28" s="178">
        <f>'Undergrad-15Hours'!P22</f>
        <v>10345</v>
      </c>
      <c r="E28" s="179">
        <f>'Undergrad-15Hours'!Q22</f>
        <v>16323</v>
      </c>
      <c r="F28" s="179">
        <f>'Undergrad-12Hours'!U22</f>
        <v>5517</v>
      </c>
    </row>
    <row r="29" spans="1:6" s="14" customFormat="1" ht="30">
      <c r="A29" s="73" t="s">
        <v>103</v>
      </c>
      <c r="B29" s="62">
        <f>'Undergrad-12Hours'!P23</f>
        <v>6309.4800000000005</v>
      </c>
      <c r="C29" s="62">
        <f>'Undergrad-12Hours'!Q23</f>
        <v>11834.880000000001</v>
      </c>
      <c r="D29" s="62">
        <f>'Undergrad-15Hours'!P23</f>
        <v>6309.4800000000005</v>
      </c>
      <c r="E29" s="21">
        <f>'Undergrad-15Hours'!Q23</f>
        <v>11834.880000000001</v>
      </c>
      <c r="F29" s="21">
        <f>'Undergrad-12Hours'!U23</f>
        <v>4987.2000000000007</v>
      </c>
    </row>
    <row r="30" spans="1:6" s="14" customFormat="1" ht="30">
      <c r="A30" s="172" t="s">
        <v>165</v>
      </c>
      <c r="B30" s="180">
        <f>'Undergrad-12Hours'!P24</f>
        <v>9120</v>
      </c>
      <c r="C30" s="180">
        <f>'Undergrad-12Hours'!Q24</f>
        <v>9120</v>
      </c>
      <c r="D30" s="180">
        <f>'Undergrad-15Hours'!P24</f>
        <v>11400</v>
      </c>
      <c r="E30" s="166">
        <f>'Undergrad-15Hours'!Q24</f>
        <v>11400</v>
      </c>
      <c r="F30" s="166">
        <f>'Undergrad-12Hours'!U24</f>
        <v>8858</v>
      </c>
    </row>
    <row r="31" spans="1:6" s="14" customFormat="1" ht="30">
      <c r="A31" s="72" t="s">
        <v>104</v>
      </c>
      <c r="B31" s="23">
        <f>'Undergrad-12Hours'!P21</f>
        <v>8999.2999999999993</v>
      </c>
      <c r="C31" s="23">
        <f>'Undergrad-12Hours'!Q21</f>
        <v>15781.46</v>
      </c>
      <c r="D31" s="23">
        <f>'Undergrad-15Hours'!P21</f>
        <v>8999.2999999999993</v>
      </c>
      <c r="E31" s="22">
        <f>'Undergrad-15Hours'!Q21</f>
        <v>15781.46</v>
      </c>
      <c r="F31" s="22">
        <f>'Undergrad-12Hours'!U21</f>
        <v>5611.5</v>
      </c>
    </row>
    <row r="32" spans="1:6" s="14" customFormat="1" ht="30.75" thickBot="1">
      <c r="A32" s="181" t="s">
        <v>105</v>
      </c>
      <c r="B32" s="182">
        <f>'Undergrad-12Hours'!P25</f>
        <v>8386.4399999999987</v>
      </c>
      <c r="C32" s="183">
        <f>'Undergrad-12Hours'!Q25</f>
        <v>17083.439999999999</v>
      </c>
      <c r="D32" s="183">
        <f>'Undergrad-15Hours'!P25</f>
        <v>8386.4399999999987</v>
      </c>
      <c r="E32" s="184">
        <f>'Undergrad-15Hours'!Q25</f>
        <v>17083.439999999999</v>
      </c>
      <c r="F32" s="184">
        <f>'Undergrad-12Hours'!U25</f>
        <v>7182.5</v>
      </c>
    </row>
    <row r="33" spans="1:7" ht="30.75" thickBot="1">
      <c r="A33" s="74" t="s">
        <v>106</v>
      </c>
      <c r="B33" s="24"/>
      <c r="C33" s="24"/>
      <c r="D33" s="24"/>
      <c r="E33" s="24"/>
      <c r="F33" s="75"/>
    </row>
    <row r="34" spans="1:7" s="14" customFormat="1">
      <c r="A34" s="69" t="s">
        <v>107</v>
      </c>
      <c r="B34" s="20">
        <f>'Undergrad-12Hours'!P31</f>
        <v>4321.3600000000006</v>
      </c>
      <c r="C34" s="20">
        <f>'Undergrad-12Hours'!Q31</f>
        <v>4321.3600000000006</v>
      </c>
      <c r="D34" s="20">
        <f>'Undergrad-15Hours'!P31</f>
        <v>4321.3600000000006</v>
      </c>
      <c r="E34" s="20">
        <f>'Undergrad-15Hours'!Q31</f>
        <v>4321.3600000000006</v>
      </c>
      <c r="F34" s="20">
        <f>'Undergrad-12Hours'!S31</f>
        <v>3086.08</v>
      </c>
    </row>
    <row r="35" spans="1:7" s="14" customFormat="1">
      <c r="A35" s="160" t="s">
        <v>108</v>
      </c>
      <c r="B35" s="166">
        <f>'Undergrad-12Hours'!P32</f>
        <v>4433.04</v>
      </c>
      <c r="C35" s="166">
        <f>'Undergrad-12Hours'!Q32</f>
        <v>4433.04</v>
      </c>
      <c r="D35" s="166">
        <f>'Undergrad-15Hours'!P32</f>
        <v>5267.15</v>
      </c>
      <c r="E35" s="166">
        <f>'Undergrad-15Hours'!Q32</f>
        <v>5267.15</v>
      </c>
      <c r="F35" s="166">
        <f>'Undergrad-12Hours'!U32</f>
        <v>3214.15</v>
      </c>
    </row>
    <row r="36" spans="1:7" s="14" customFormat="1">
      <c r="A36" s="70" t="s">
        <v>109</v>
      </c>
      <c r="B36" s="21">
        <f>'Undergrad-12Hours'!P33</f>
        <v>4279.04</v>
      </c>
      <c r="C36" s="21">
        <f>'Undergrad-12Hours'!Q33</f>
        <v>4279.04</v>
      </c>
      <c r="D36" s="21">
        <f>'Undergrad-15Hours'!P33</f>
        <v>4278.87</v>
      </c>
      <c r="E36" s="21">
        <f>'Undergrad-15Hours'!Q33</f>
        <v>4278.87</v>
      </c>
      <c r="F36" s="21">
        <f>'Undergrad-12Hours'!U33</f>
        <v>3214.15</v>
      </c>
      <c r="G36" s="25" t="s">
        <v>45</v>
      </c>
    </row>
    <row r="37" spans="1:7" s="14" customFormat="1">
      <c r="A37" s="160" t="s">
        <v>110</v>
      </c>
      <c r="B37" s="166">
        <f>'Undergrad-12Hours'!P35</f>
        <v>4199.04</v>
      </c>
      <c r="C37" s="166">
        <f>'Undergrad-12Hours'!Q35</f>
        <v>4199.04</v>
      </c>
      <c r="D37" s="166">
        <f>'Undergrad-15Hours'!P35</f>
        <v>4199.04</v>
      </c>
      <c r="E37" s="166">
        <f>'Undergrad-15Hours'!Q35</f>
        <v>4199.04</v>
      </c>
      <c r="F37" s="166">
        <f>'Undergrad-12Hours'!S35</f>
        <v>3214.15</v>
      </c>
    </row>
    <row r="38" spans="1:7">
      <c r="A38" s="70" t="s">
        <v>111</v>
      </c>
      <c r="B38" s="21">
        <f>'Undergrad-12Hours'!P34</f>
        <v>4219.04</v>
      </c>
      <c r="C38" s="21">
        <f>'Undergrad-12Hours'!Q34</f>
        <v>4219.04</v>
      </c>
      <c r="D38" s="21">
        <f>'Undergrad-15Hours'!P34</f>
        <v>4219.04</v>
      </c>
      <c r="E38" s="21">
        <f>'Undergrad-15Hours'!Q34</f>
        <v>4219.04</v>
      </c>
      <c r="F38" s="21">
        <f>'Undergrad-12Hours'!U34</f>
        <v>3214.15</v>
      </c>
    </row>
    <row r="39" spans="1:7">
      <c r="A39" s="160" t="s">
        <v>112</v>
      </c>
      <c r="B39" s="166">
        <f>'Undergrad-12Hours'!P36</f>
        <v>4255.04</v>
      </c>
      <c r="C39" s="166">
        <f>'Undergrad-12Hours'!Q36</f>
        <v>4255.04</v>
      </c>
      <c r="D39" s="166">
        <f>'Undergrad-15Hours'!P36</f>
        <v>4255.04</v>
      </c>
      <c r="E39" s="166">
        <f>'Undergrad-15Hours'!Q36</f>
        <v>4255.04</v>
      </c>
      <c r="F39" s="166">
        <f>'Undergrad-12Hours'!U36</f>
        <v>3214.15</v>
      </c>
    </row>
    <row r="40" spans="1:7" s="14" customFormat="1">
      <c r="A40" s="70" t="s">
        <v>113</v>
      </c>
      <c r="B40" s="21">
        <f>'Undergrad-12Hours'!P38</f>
        <v>4209.04</v>
      </c>
      <c r="C40" s="21">
        <f>'Undergrad-12Hours'!Q38</f>
        <v>4209.04</v>
      </c>
      <c r="D40" s="21">
        <f>'Undergrad-15Hours'!P38</f>
        <v>4209.04</v>
      </c>
      <c r="E40" s="21">
        <f>'Undergrad-15Hours'!Q38</f>
        <v>4209.04</v>
      </c>
      <c r="F40" s="21">
        <f>'Undergrad-12Hours'!U38</f>
        <v>3214.15</v>
      </c>
    </row>
    <row r="41" spans="1:7" s="14" customFormat="1">
      <c r="A41" s="160" t="s">
        <v>114</v>
      </c>
      <c r="B41" s="166">
        <f>'Undergrad-12Hours'!P39</f>
        <v>4245.04</v>
      </c>
      <c r="C41" s="166">
        <f>'Undergrad-12Hours'!Q39</f>
        <v>4245.04</v>
      </c>
      <c r="D41" s="166">
        <f>'Undergrad-15Hours'!P39</f>
        <v>4245.04</v>
      </c>
      <c r="E41" s="166">
        <f>'Undergrad-15Hours'!Q39</f>
        <v>4245.04</v>
      </c>
      <c r="F41" s="166">
        <f>'Undergrad-12Hours'!U39</f>
        <v>3214.15</v>
      </c>
    </row>
    <row r="42" spans="1:7" s="14" customFormat="1">
      <c r="A42" s="70" t="s">
        <v>115</v>
      </c>
      <c r="B42" s="21">
        <f>'Undergrad-12Hours'!P40</f>
        <v>4334.87</v>
      </c>
      <c r="C42" s="21">
        <f>'Undergrad-12Hours'!Q40</f>
        <v>4334.87</v>
      </c>
      <c r="D42" s="21">
        <f>'Undergrad-15Hours'!P40</f>
        <v>4334.87</v>
      </c>
      <c r="E42" s="21">
        <f>'Undergrad-15Hours'!Q40</f>
        <v>4334.87</v>
      </c>
      <c r="F42" s="21">
        <f>'Undergrad-12Hours'!U40</f>
        <v>3214.15</v>
      </c>
    </row>
    <row r="43" spans="1:7" s="14" customFormat="1">
      <c r="A43" s="164" t="s">
        <v>116</v>
      </c>
      <c r="B43" s="179">
        <f>'Undergrad-12Hours'!P37</f>
        <v>4299.04</v>
      </c>
      <c r="C43" s="179">
        <f>'Undergrad-12Hours'!Q37</f>
        <v>4299.04</v>
      </c>
      <c r="D43" s="179">
        <f>'Undergrad-15Hours'!P37</f>
        <v>4299.04</v>
      </c>
      <c r="E43" s="179">
        <f>'Undergrad-15Hours'!Q37</f>
        <v>4299.04</v>
      </c>
      <c r="F43" s="166">
        <f>'Undergrad-12Hours'!U37</f>
        <v>3214.15</v>
      </c>
    </row>
    <row r="44" spans="1:7" s="14" customFormat="1">
      <c r="A44" s="71" t="s">
        <v>117</v>
      </c>
      <c r="B44" s="22">
        <f>'Undergrad-12Hours'!P41</f>
        <v>4209.04</v>
      </c>
      <c r="C44" s="22">
        <f>'Undergrad-12Hours'!Q41</f>
        <v>4209.04</v>
      </c>
      <c r="D44" s="22">
        <f>'Undergrad-15Hours'!P41</f>
        <v>4209.04</v>
      </c>
      <c r="E44" s="22">
        <f>'Undergrad-15Hours'!Q41</f>
        <v>4209.04</v>
      </c>
      <c r="F44" s="21">
        <f>'Undergrad-12Hours'!U41</f>
        <v>3214.15</v>
      </c>
    </row>
    <row r="45" spans="1:7" s="14" customFormat="1" ht="15.75" thickBot="1">
      <c r="A45" s="185" t="s">
        <v>138</v>
      </c>
      <c r="B45" s="184">
        <f>'Undergrad-12Hours'!P42</f>
        <v>4149.04</v>
      </c>
      <c r="C45" s="184">
        <f>'Undergrad-12Hours'!Q42</f>
        <v>4149.04</v>
      </c>
      <c r="D45" s="184">
        <f>'Undergrad-15Hours'!P42</f>
        <v>4149.04</v>
      </c>
      <c r="E45" s="184">
        <f>'Undergrad-15Hours'!Q42</f>
        <v>4149.04</v>
      </c>
      <c r="F45" s="184">
        <f>'Undergrad-12Hours'!U42</f>
        <v>3214.15</v>
      </c>
    </row>
    <row r="46" spans="1:7">
      <c r="A46" s="14"/>
      <c r="B46" s="25"/>
      <c r="C46" s="25"/>
      <c r="D46" s="25"/>
      <c r="E46" s="25"/>
      <c r="F46" s="25"/>
    </row>
    <row r="47" spans="1:7" s="29" customFormat="1" ht="9">
      <c r="A47" s="26" t="s">
        <v>140</v>
      </c>
      <c r="B47" s="27"/>
      <c r="C47" s="27"/>
      <c r="D47" s="27"/>
      <c r="E47" s="27"/>
      <c r="F47" s="28"/>
    </row>
    <row r="48" spans="1:7" s="32" customFormat="1" ht="12.75">
      <c r="A48" s="26"/>
      <c r="B48" s="30"/>
      <c r="C48" s="30"/>
      <c r="D48" s="30"/>
      <c r="E48" s="30"/>
      <c r="F48" s="30"/>
      <c r="G48" s="31"/>
    </row>
  </sheetData>
  <printOptions horizontalCentered="1"/>
  <pageMargins left="0.45" right="0.45" top="0.75" bottom="0.75" header="0.3" footer="0.3"/>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
  <sheetViews>
    <sheetView workbookViewId="0">
      <pane xSplit="1" ySplit="7" topLeftCell="B8" activePane="bottomRight" state="frozen"/>
      <selection activeCell="I8" sqref="I8"/>
      <selection pane="topRight" activeCell="I8" sqref="I8"/>
      <selection pane="bottomLeft" activeCell="I8" sqref="I8"/>
      <selection pane="bottomRight" activeCell="I8" sqref="I8"/>
    </sheetView>
  </sheetViews>
  <sheetFormatPr defaultColWidth="9.140625" defaultRowHeight="15"/>
  <cols>
    <col min="1" max="1" width="45.85546875" style="14" customWidth="1"/>
    <col min="2" max="5" width="19.85546875" style="25" customWidth="1"/>
    <col min="6" max="7" width="19.85546875" style="14" customWidth="1"/>
    <col min="8" max="16384" width="9.140625" style="14"/>
  </cols>
  <sheetData>
    <row r="1" spans="1:7" ht="18.75">
      <c r="A1" s="12" t="s">
        <v>214</v>
      </c>
      <c r="B1" s="13"/>
      <c r="C1" s="13"/>
      <c r="D1" s="13"/>
      <c r="E1" s="13"/>
    </row>
    <row r="2" spans="1:7" ht="19.5" thickBot="1">
      <c r="A2" s="12" t="s">
        <v>217</v>
      </c>
      <c r="B2" s="13"/>
      <c r="C2" s="13"/>
      <c r="D2" s="13"/>
      <c r="E2" s="13"/>
    </row>
    <row r="3" spans="1:7">
      <c r="A3" s="63" t="s">
        <v>118</v>
      </c>
      <c r="B3" s="64" t="s">
        <v>75</v>
      </c>
      <c r="C3" s="64" t="s">
        <v>75</v>
      </c>
      <c r="D3" s="64" t="s">
        <v>75</v>
      </c>
      <c r="E3" s="76" t="s">
        <v>75</v>
      </c>
      <c r="F3" s="77" t="s">
        <v>75</v>
      </c>
      <c r="G3" s="64" t="s">
        <v>75</v>
      </c>
    </row>
    <row r="4" spans="1:7">
      <c r="A4" s="65"/>
      <c r="B4" s="209" t="s">
        <v>77</v>
      </c>
      <c r="C4" s="210" t="s">
        <v>78</v>
      </c>
      <c r="D4" s="209" t="s">
        <v>77</v>
      </c>
      <c r="E4" s="212" t="s">
        <v>78</v>
      </c>
      <c r="F4" s="211" t="s">
        <v>77</v>
      </c>
      <c r="G4" s="210" t="s">
        <v>78</v>
      </c>
    </row>
    <row r="5" spans="1:7" s="17" customFormat="1">
      <c r="A5" s="66"/>
      <c r="B5" s="16" t="s">
        <v>80</v>
      </c>
      <c r="C5" s="16" t="s">
        <v>80</v>
      </c>
      <c r="D5" s="16" t="s">
        <v>80</v>
      </c>
      <c r="E5" s="34" t="s">
        <v>80</v>
      </c>
      <c r="F5" s="16" t="s">
        <v>80</v>
      </c>
      <c r="G5" s="16" t="s">
        <v>80</v>
      </c>
    </row>
    <row r="6" spans="1:7" s="17" customFormat="1">
      <c r="A6" s="66"/>
      <c r="B6" s="15" t="s">
        <v>119</v>
      </c>
      <c r="C6" s="15" t="s">
        <v>119</v>
      </c>
      <c r="D6" s="15" t="s">
        <v>120</v>
      </c>
      <c r="E6" s="33" t="s">
        <v>120</v>
      </c>
      <c r="F6" s="16" t="s">
        <v>82</v>
      </c>
      <c r="G6" s="15" t="s">
        <v>82</v>
      </c>
    </row>
    <row r="7" spans="1:7" s="17" customFormat="1" ht="15.75" thickBot="1">
      <c r="A7" s="66"/>
      <c r="B7" s="15" t="s">
        <v>85</v>
      </c>
      <c r="C7" s="15" t="s">
        <v>85</v>
      </c>
      <c r="D7" s="15" t="s">
        <v>85</v>
      </c>
      <c r="E7" s="33" t="s">
        <v>85</v>
      </c>
      <c r="F7" s="16" t="s">
        <v>85</v>
      </c>
      <c r="G7" s="15" t="s">
        <v>85</v>
      </c>
    </row>
    <row r="8" spans="1:7" ht="15.75" thickBot="1">
      <c r="A8" s="67" t="s">
        <v>87</v>
      </c>
      <c r="B8" s="18"/>
      <c r="C8" s="19"/>
      <c r="D8" s="35"/>
      <c r="E8" s="19"/>
      <c r="F8" s="35"/>
      <c r="G8" s="80"/>
    </row>
    <row r="9" spans="1:7">
      <c r="A9" s="69" t="s">
        <v>88</v>
      </c>
      <c r="B9" s="20">
        <f>'Grad-18Hours'!P45</f>
        <v>10739</v>
      </c>
      <c r="C9" s="20">
        <f>'Grad-18Hours'!Q45</f>
        <v>17185</v>
      </c>
      <c r="D9" s="20">
        <f>'Grad-20Hours'!P46</f>
        <v>10927</v>
      </c>
      <c r="E9" s="20">
        <f>'Grad-20Hours'!Q46</f>
        <v>17373</v>
      </c>
      <c r="F9" s="37">
        <f>'Grad-24Hours'!P46</f>
        <v>11303</v>
      </c>
      <c r="G9" s="81">
        <f>'Grad-24Hours'!Q46</f>
        <v>17749</v>
      </c>
    </row>
    <row r="10" spans="1:7">
      <c r="A10" s="160" t="s">
        <v>89</v>
      </c>
      <c r="B10" s="161">
        <f>'Grad-18Hours'!P46</f>
        <v>9845.7000000000007</v>
      </c>
      <c r="C10" s="162">
        <f>'Grad-18Hours'!Q46</f>
        <v>16787.7</v>
      </c>
      <c r="D10" s="162">
        <f>'Grad-20Hours'!P47</f>
        <v>9863.7000000000007</v>
      </c>
      <c r="E10" s="162">
        <f>'Grad-20Hours'!Q47</f>
        <v>16805.7</v>
      </c>
      <c r="F10" s="161">
        <f>'Grad-24Hours'!P47</f>
        <v>10299</v>
      </c>
      <c r="G10" s="161">
        <f>'Grad-24Hours'!Q47</f>
        <v>17241</v>
      </c>
    </row>
    <row r="11" spans="1:7" ht="17.25">
      <c r="A11" s="70" t="s">
        <v>208</v>
      </c>
      <c r="B11" s="82">
        <f>'Grad-18Hours'!P47</f>
        <v>17498</v>
      </c>
      <c r="C11" s="21">
        <f>'Grad-18Hours'!Q47</f>
        <v>32498</v>
      </c>
      <c r="D11" s="21">
        <f>'Grad-20Hours'!P48</f>
        <v>17728</v>
      </c>
      <c r="E11" s="21">
        <f>'Grad-20Hours'!Q48</f>
        <v>32728</v>
      </c>
      <c r="F11" s="82">
        <f>'Grad-24Hours'!P48</f>
        <v>20132</v>
      </c>
      <c r="G11" s="82">
        <f>'Grad-24Hours'!Q48</f>
        <v>35132</v>
      </c>
    </row>
    <row r="12" spans="1:7" ht="17.25">
      <c r="A12" s="160" t="s">
        <v>209</v>
      </c>
      <c r="B12" s="161">
        <f>'Grad-18Hours'!P48</f>
        <v>15200</v>
      </c>
      <c r="C12" s="162">
        <f>'Grad-18Hours'!Q48</f>
        <v>30200</v>
      </c>
      <c r="D12" s="162">
        <f>'Grad-20Hours'!P49</f>
        <v>15430</v>
      </c>
      <c r="E12" s="162">
        <f>'Grad-20Hours'!Q49</f>
        <v>30430</v>
      </c>
      <c r="F12" s="161">
        <f>'Grad-24Hours'!P49</f>
        <v>17834</v>
      </c>
      <c r="G12" s="161">
        <f>'Grad-24Hours'!Q49</f>
        <v>32834</v>
      </c>
    </row>
    <row r="13" spans="1:7" ht="18" thickBot="1">
      <c r="A13" s="70" t="s">
        <v>210</v>
      </c>
      <c r="B13" s="82">
        <f>'Grad-18Hours'!P49</f>
        <v>15200</v>
      </c>
      <c r="C13" s="21">
        <f>'Grad-18Hours'!Q49</f>
        <v>30200</v>
      </c>
      <c r="D13" s="21">
        <f>'Grad-20Hours'!P50</f>
        <v>15430</v>
      </c>
      <c r="E13" s="21">
        <f>'Grad-20Hours'!Q50</f>
        <v>30430</v>
      </c>
      <c r="F13" s="82">
        <f>'Grad-24Hours'!P50</f>
        <v>17834</v>
      </c>
      <c r="G13" s="82">
        <f>'Grad-24Hours'!Q50</f>
        <v>32834</v>
      </c>
    </row>
    <row r="14" spans="1:7" ht="15.75" thickBot="1">
      <c r="A14" s="67" t="s">
        <v>91</v>
      </c>
      <c r="B14" s="19"/>
      <c r="C14" s="19"/>
      <c r="D14" s="35"/>
      <c r="E14" s="19"/>
      <c r="F14" s="35"/>
      <c r="G14" s="80"/>
    </row>
    <row r="15" spans="1:7">
      <c r="A15" s="69" t="s">
        <v>12</v>
      </c>
      <c r="B15" s="20">
        <f>'Grad-18Hours'!P6</f>
        <v>7416</v>
      </c>
      <c r="C15" s="20">
        <f>'Grad-18Hours'!Q6</f>
        <v>16439</v>
      </c>
      <c r="D15" s="20">
        <f>'Grad-20Hours'!P6</f>
        <v>7485</v>
      </c>
      <c r="E15" s="36">
        <f>'Grad-20Hours'!Q6</f>
        <v>16508</v>
      </c>
      <c r="F15" s="37">
        <f>'Grad-24Hours'!P6</f>
        <v>7623</v>
      </c>
      <c r="G15" s="20">
        <f>'Grad-24Hours'!Q6</f>
        <v>16646</v>
      </c>
    </row>
    <row r="16" spans="1:7" ht="17.25">
      <c r="A16" s="160" t="s">
        <v>145</v>
      </c>
      <c r="B16" s="162">
        <f>'Grad-18Hours'!P7</f>
        <v>7994.6</v>
      </c>
      <c r="C16" s="162">
        <f>'Grad-18Hours'!Q7</f>
        <v>12725.6</v>
      </c>
      <c r="D16" s="162">
        <f>'Grad-20Hours'!P7</f>
        <v>8700.9</v>
      </c>
      <c r="E16" s="163">
        <f>'Grad-20Hours'!Q7</f>
        <v>14101.9</v>
      </c>
      <c r="F16" s="161">
        <f>'Grad-24Hours'!P7</f>
        <v>10112.5</v>
      </c>
      <c r="G16" s="162">
        <f>'Grad-24Hours'!Q7</f>
        <v>16853.5</v>
      </c>
    </row>
    <row r="17" spans="1:7">
      <c r="A17" s="70" t="s">
        <v>14</v>
      </c>
      <c r="B17" s="20">
        <f>'Grad-18Hours'!P8</f>
        <v>8506.8799999999992</v>
      </c>
      <c r="C17" s="20">
        <f>'Grad-18Hours'!Q8</f>
        <v>10506.88</v>
      </c>
      <c r="D17" s="20">
        <f>'Grad-20Hours'!P8</f>
        <v>8647.48</v>
      </c>
      <c r="E17" s="36">
        <f>'Grad-20Hours'!Q8</f>
        <v>10647.48</v>
      </c>
      <c r="F17" s="37">
        <f>'Grad-24Hours'!P8</f>
        <v>8928.68</v>
      </c>
      <c r="G17" s="20">
        <f>'Grad-24Hours'!Q8</f>
        <v>10928.68</v>
      </c>
    </row>
    <row r="18" spans="1:7">
      <c r="A18" s="160" t="s">
        <v>15</v>
      </c>
      <c r="B18" s="162">
        <f>'Grad-18Hours'!P9</f>
        <v>8236</v>
      </c>
      <c r="C18" s="162">
        <f>'Grad-18Hours'!Q9</f>
        <v>9329</v>
      </c>
      <c r="D18" s="162">
        <f>'Grad-20Hours'!P9</f>
        <v>8423</v>
      </c>
      <c r="E18" s="163">
        <f>'Grad-20Hours'!Q9</f>
        <v>9516</v>
      </c>
      <c r="F18" s="161">
        <f>'Grad-24Hours'!P9</f>
        <v>8785</v>
      </c>
      <c r="G18" s="162">
        <f>'Grad-24Hours'!Q9</f>
        <v>9878</v>
      </c>
    </row>
    <row r="19" spans="1:7">
      <c r="A19" s="70" t="s">
        <v>16</v>
      </c>
      <c r="B19" s="20">
        <f>'Grad-18Hours'!P10</f>
        <v>9806</v>
      </c>
      <c r="C19" s="20">
        <f>'Grad-18Hours'!Q10</f>
        <v>20594</v>
      </c>
      <c r="D19" s="20">
        <f>'Grad-20Hours'!P10</f>
        <v>9856</v>
      </c>
      <c r="E19" s="36">
        <f>'Grad-20Hours'!Q10</f>
        <v>20644</v>
      </c>
      <c r="F19" s="37">
        <f>'Grad-24Hours'!P10</f>
        <v>9956</v>
      </c>
      <c r="G19" s="20">
        <f>'Grad-24Hours'!Q10</f>
        <v>20744</v>
      </c>
    </row>
    <row r="20" spans="1:7">
      <c r="A20" s="160" t="s">
        <v>92</v>
      </c>
      <c r="B20" s="162">
        <f>'Grad-18Hours'!P11</f>
        <v>8830</v>
      </c>
      <c r="C20" s="162">
        <f>'Grad-18Hours'!Q11</f>
        <v>21308</v>
      </c>
      <c r="D20" s="162">
        <f>'Grad-20Hours'!P11</f>
        <v>8902</v>
      </c>
      <c r="E20" s="163">
        <f>'Grad-20Hours'!Q11</f>
        <v>21380</v>
      </c>
      <c r="F20" s="161">
        <f>'Grad-24Hours'!P11</f>
        <v>9046</v>
      </c>
      <c r="G20" s="162">
        <f>'Grad-24Hours'!Q11</f>
        <v>21524</v>
      </c>
    </row>
    <row r="21" spans="1:7">
      <c r="A21" s="70" t="s">
        <v>93</v>
      </c>
      <c r="B21" s="20">
        <f>'Grad-18Hours'!P12</f>
        <v>10184</v>
      </c>
      <c r="C21" s="20">
        <f>'Grad-18Hours'!Q12</f>
        <v>23912</v>
      </c>
      <c r="D21" s="20">
        <f>'Grad-20Hours'!P12</f>
        <v>10514</v>
      </c>
      <c r="E21" s="36">
        <f>'Grad-20Hours'!Q12</f>
        <v>24242</v>
      </c>
      <c r="F21" s="37">
        <f>'Grad-24Hours'!P12</f>
        <v>11174</v>
      </c>
      <c r="G21" s="20">
        <f>'Grad-24Hours'!Q12</f>
        <v>24902</v>
      </c>
    </row>
    <row r="22" spans="1:7">
      <c r="A22" s="164" t="s">
        <v>94</v>
      </c>
      <c r="B22" s="162">
        <f>'Grad-18Hours'!P13</f>
        <v>9399</v>
      </c>
      <c r="C22" s="162">
        <f>'Grad-18Hours'!Q13</f>
        <v>21499</v>
      </c>
      <c r="D22" s="162">
        <f>'Grad-20Hours'!P13</f>
        <v>9569</v>
      </c>
      <c r="E22" s="163">
        <f>'Grad-20Hours'!Q13</f>
        <v>21669</v>
      </c>
      <c r="F22" s="161">
        <f>'Grad-24Hours'!P13</f>
        <v>9908</v>
      </c>
      <c r="G22" s="162">
        <f>'Grad-24Hours'!Q13</f>
        <v>22008</v>
      </c>
    </row>
    <row r="23" spans="1:7" ht="17.25">
      <c r="A23" s="71" t="s">
        <v>174</v>
      </c>
      <c r="B23" s="192" t="s">
        <v>121</v>
      </c>
      <c r="C23" s="193" t="s">
        <v>121</v>
      </c>
      <c r="D23" s="61">
        <f>'Grad-20Hours'!P14</f>
        <v>24284</v>
      </c>
      <c r="E23" s="36">
        <f>'Grad-20Hours'!Q14</f>
        <v>44540</v>
      </c>
      <c r="F23" s="37">
        <f>'Grad-24Hours'!P14</f>
        <v>24673</v>
      </c>
      <c r="G23" s="20">
        <f>'Grad-24Hours'!Q14</f>
        <v>44929</v>
      </c>
    </row>
    <row r="24" spans="1:7">
      <c r="A24" s="164" t="s">
        <v>130</v>
      </c>
      <c r="B24" s="165">
        <f>'Grad-18Hours'!P14</f>
        <v>10899</v>
      </c>
      <c r="C24" s="162">
        <f>'Grad-18Hours'!Q14</f>
        <v>22999</v>
      </c>
      <c r="D24" s="165">
        <f>'Grad-20Hours'!P15</f>
        <v>11069</v>
      </c>
      <c r="E24" s="163">
        <f>'Grad-20Hours'!Q15</f>
        <v>23169</v>
      </c>
      <c r="F24" s="161">
        <f>'Grad-24Hours'!P15</f>
        <v>11408</v>
      </c>
      <c r="G24" s="162">
        <f>'Grad-24Hours'!Q15</f>
        <v>23508</v>
      </c>
    </row>
    <row r="25" spans="1:7">
      <c r="A25" s="228" t="s">
        <v>203</v>
      </c>
      <c r="B25" s="229">
        <f>'Grad-18Hours'!P15</f>
        <v>17399</v>
      </c>
      <c r="C25" s="229">
        <f>'Grad-18Hours'!Q15</f>
        <v>29499</v>
      </c>
      <c r="D25" s="229">
        <f>'Grad-20Hours'!P16</f>
        <v>17569</v>
      </c>
      <c r="E25" s="230">
        <f>'Grad-20Hours'!Q16</f>
        <v>29669</v>
      </c>
      <c r="F25" s="231">
        <f>'Grad-24Hours'!P16</f>
        <v>17908</v>
      </c>
      <c r="G25" s="229">
        <f>'Grad-24Hours'!Q16</f>
        <v>30008</v>
      </c>
    </row>
    <row r="26" spans="1:7" ht="15.75" thickBot="1">
      <c r="A26" s="164" t="s">
        <v>95</v>
      </c>
      <c r="B26" s="162">
        <f>'Grad-18Hours'!P16</f>
        <v>9108</v>
      </c>
      <c r="C26" s="162">
        <f>'Grad-18Hours'!Q16</f>
        <v>13678</v>
      </c>
      <c r="D26" s="162">
        <f>'Grad-20Hours'!P17</f>
        <v>9288</v>
      </c>
      <c r="E26" s="163">
        <f>'Grad-20Hours'!Q17</f>
        <v>13858</v>
      </c>
      <c r="F26" s="161">
        <f>'Grad-24Hours'!P17</f>
        <v>9648</v>
      </c>
      <c r="G26" s="162">
        <f>'Grad-24Hours'!Q17</f>
        <v>14218</v>
      </c>
    </row>
    <row r="27" spans="1:7" ht="15.75" thickBot="1">
      <c r="A27" s="67" t="s">
        <v>96</v>
      </c>
      <c r="B27" s="19"/>
      <c r="C27" s="19"/>
      <c r="D27" s="35"/>
      <c r="E27" s="19"/>
      <c r="F27" s="35"/>
      <c r="G27" s="80"/>
    </row>
    <row r="28" spans="1:7">
      <c r="A28" s="69" t="s">
        <v>98</v>
      </c>
      <c r="B28" s="20">
        <f>'Grad-18Hours'!P18</f>
        <v>12533</v>
      </c>
      <c r="C28" s="20">
        <f>'Grad-18Hours'!Q18</f>
        <v>29448</v>
      </c>
      <c r="D28" s="20">
        <f>'Grad-20Hours'!P19</f>
        <v>12697</v>
      </c>
      <c r="E28" s="20">
        <f>'Grad-20Hours'!Q19</f>
        <v>29617</v>
      </c>
      <c r="F28" s="20">
        <f>'Grad-24Hours'!P19</f>
        <v>13027</v>
      </c>
      <c r="G28" s="81">
        <f>'Grad-24Hours'!Q19</f>
        <v>29962</v>
      </c>
    </row>
    <row r="29" spans="1:7">
      <c r="A29" s="160" t="s">
        <v>100</v>
      </c>
      <c r="B29" s="166">
        <f>'Grad-18Hours'!P21</f>
        <v>7348.68</v>
      </c>
      <c r="C29" s="166">
        <f>'Grad-18Hours'!Q21</f>
        <v>19845.900000000001</v>
      </c>
      <c r="D29" s="166">
        <f>'Grad-20Hours'!P22</f>
        <v>7370.68</v>
      </c>
      <c r="E29" s="166">
        <f>'Grad-20Hours'!Q22</f>
        <v>19867.900000000001</v>
      </c>
      <c r="F29" s="166">
        <f>'Grad-24Hours'!P22</f>
        <v>7414.68</v>
      </c>
      <c r="G29" s="167">
        <f>'Grad-24Hours'!Q22</f>
        <v>19911.900000000001</v>
      </c>
    </row>
    <row r="30" spans="1:7" ht="17.25">
      <c r="A30" s="70" t="s">
        <v>179</v>
      </c>
      <c r="B30" s="38">
        <f>'Grad-18Hours'!P20</f>
        <v>17107</v>
      </c>
      <c r="C30" s="38">
        <f>'Grad-18Hours'!Q20</f>
        <v>28687</v>
      </c>
      <c r="D30" s="38">
        <f>'Grad-20Hours'!P21</f>
        <v>19001</v>
      </c>
      <c r="E30" s="38">
        <f>'Grad-20Hours'!Q21</f>
        <v>31868</v>
      </c>
      <c r="F30" s="38">
        <f>'Grad-24Hours'!P21</f>
        <v>23665</v>
      </c>
      <c r="G30" s="83">
        <f>'Grad-24Hours'!Q21</f>
        <v>39105</v>
      </c>
    </row>
    <row r="31" spans="1:7" ht="17.25">
      <c r="A31" s="168" t="s">
        <v>175</v>
      </c>
      <c r="B31" s="169" t="s">
        <v>121</v>
      </c>
      <c r="C31" s="169" t="s">
        <v>121</v>
      </c>
      <c r="D31" s="170">
        <f>'Grad-20Hours'!P20</f>
        <v>27371</v>
      </c>
      <c r="E31" s="170">
        <f>'Grad-20Hours'!Q20</f>
        <v>58221</v>
      </c>
      <c r="F31" s="170">
        <f>'Grad-24Hours'!P20</f>
        <v>27391</v>
      </c>
      <c r="G31" s="171">
        <f>'Grad-24Hours'!Q20</f>
        <v>58241</v>
      </c>
    </row>
    <row r="32" spans="1:7" ht="32.25">
      <c r="A32" s="73" t="s">
        <v>176</v>
      </c>
      <c r="B32" s="21">
        <f>'Grad-18Hours'!P33</f>
        <v>32936.949999999997</v>
      </c>
      <c r="C32" s="21">
        <f>'Grad-18Hours'!Q33</f>
        <v>61114.289999999994</v>
      </c>
      <c r="D32" s="21">
        <f>'Grad-20Hours'!P34</f>
        <v>32936.949999999997</v>
      </c>
      <c r="E32" s="21">
        <f>'Grad-20Hours'!Q34</f>
        <v>61114.289999999994</v>
      </c>
      <c r="F32" s="21">
        <f>'Grad-24Hours'!P34</f>
        <v>32936.949999999997</v>
      </c>
      <c r="G32" s="82">
        <f>'Grad-24Hours'!Q34</f>
        <v>61114.289999999994</v>
      </c>
    </row>
    <row r="33" spans="1:13">
      <c r="A33" s="172" t="s">
        <v>136</v>
      </c>
      <c r="B33" s="166">
        <f>'Grad-18Hours'!P28</f>
        <v>34403</v>
      </c>
      <c r="C33" s="166">
        <f>'Grad-18Hours'!Q28</f>
        <v>63869</v>
      </c>
      <c r="D33" s="166">
        <f>'Grad-20Hours'!P29</f>
        <v>34403</v>
      </c>
      <c r="E33" s="166">
        <f>'Grad-20Hours'!Q29</f>
        <v>63869</v>
      </c>
      <c r="F33" s="166">
        <f>'Grad-24Hours'!P29</f>
        <v>34403</v>
      </c>
      <c r="G33" s="167">
        <f>'Grad-24Hours'!Q29</f>
        <v>63869</v>
      </c>
    </row>
    <row r="34" spans="1:13" ht="30">
      <c r="A34" s="78" t="s">
        <v>158</v>
      </c>
      <c r="B34" s="20">
        <f>'Grad-18Hours'!P27</f>
        <v>7063.82</v>
      </c>
      <c r="C34" s="20">
        <f>'Grad-18Hours'!Q27</f>
        <v>16027.5</v>
      </c>
      <c r="D34" s="20">
        <f>'Grad-20Hours'!P28</f>
        <v>7063.82</v>
      </c>
      <c r="E34" s="20">
        <f>'Grad-20Hours'!Q28</f>
        <v>16027.5</v>
      </c>
      <c r="F34" s="20">
        <f>'Grad-24Hours'!P28</f>
        <v>7063.82</v>
      </c>
      <c r="G34" s="37">
        <f>'Grad-24Hours'!Q28</f>
        <v>16027.5</v>
      </c>
    </row>
    <row r="35" spans="1:13" ht="30">
      <c r="A35" s="173" t="s">
        <v>157</v>
      </c>
      <c r="B35" s="166">
        <f>'Grad-18Hours'!P22</f>
        <v>10327</v>
      </c>
      <c r="C35" s="166">
        <f>'Grad-18Hours'!Q22</f>
        <v>20404</v>
      </c>
      <c r="D35" s="166">
        <f>'Grad-20Hours'!P23</f>
        <v>10327</v>
      </c>
      <c r="E35" s="166">
        <f>'Grad-20Hours'!Q23</f>
        <v>20404</v>
      </c>
      <c r="F35" s="166">
        <f>'Grad-24Hours'!P23</f>
        <v>10327</v>
      </c>
      <c r="G35" s="167">
        <f>'Grad-24Hours'!Q23</f>
        <v>20404</v>
      </c>
    </row>
    <row r="36" spans="1:13" ht="30">
      <c r="A36" s="156" t="s">
        <v>156</v>
      </c>
      <c r="B36" s="157">
        <f>'Grad-18Hours'!P23</f>
        <v>13237</v>
      </c>
      <c r="C36" s="157">
        <f>'Grad-18Hours'!Q23</f>
        <v>23314</v>
      </c>
      <c r="D36" s="157">
        <f>'Grad-20Hours'!P24</f>
        <v>13237</v>
      </c>
      <c r="E36" s="157">
        <f>'Grad-20Hours'!Q24</f>
        <v>23314</v>
      </c>
      <c r="F36" s="157">
        <f>'Grad-24Hours'!P24</f>
        <v>13237</v>
      </c>
      <c r="G36" s="158">
        <f>'Grad-24Hours'!Q24</f>
        <v>23314</v>
      </c>
    </row>
    <row r="37" spans="1:13" ht="30">
      <c r="A37" s="173" t="s">
        <v>155</v>
      </c>
      <c r="B37" s="166">
        <f>'Grad-18Hours'!P34</f>
        <v>15285</v>
      </c>
      <c r="C37" s="166">
        <f>'Grad-18Hours'!Q34</f>
        <v>30736</v>
      </c>
      <c r="D37" s="166">
        <f>'Grad-20Hours'!P35</f>
        <v>15285</v>
      </c>
      <c r="E37" s="166">
        <f>'Grad-20Hours'!Q35</f>
        <v>30736</v>
      </c>
      <c r="F37" s="166">
        <f>'Grad-24Hours'!P35</f>
        <v>15285</v>
      </c>
      <c r="G37" s="167">
        <f>'Grad-24Hours'!Q35</f>
        <v>30736</v>
      </c>
    </row>
    <row r="38" spans="1:13" ht="30.75" customHeight="1">
      <c r="A38" s="79" t="s">
        <v>154</v>
      </c>
      <c r="B38" s="21">
        <f>'Grad-18Hours'!P29</f>
        <v>10327</v>
      </c>
      <c r="C38" s="21">
        <f>'Grad-18Hours'!Q29</f>
        <v>20418</v>
      </c>
      <c r="D38" s="21">
        <f>'Grad-20Hours'!P30</f>
        <v>10327</v>
      </c>
      <c r="E38" s="21">
        <f>'Grad-20Hours'!Q30</f>
        <v>20418</v>
      </c>
      <c r="F38" s="21">
        <f>'Grad-24Hours'!P30</f>
        <v>10327</v>
      </c>
      <c r="G38" s="82">
        <f>'Grad-24Hours'!Q30</f>
        <v>20418</v>
      </c>
    </row>
    <row r="39" spans="1:13" ht="30.75" customHeight="1">
      <c r="A39" s="173" t="s">
        <v>153</v>
      </c>
      <c r="B39" s="166">
        <f>'Grad-18Hours'!P24</f>
        <v>10558</v>
      </c>
      <c r="C39" s="166">
        <f>'Grad-18Hours'!Q24</f>
        <v>19837</v>
      </c>
      <c r="D39" s="166">
        <f>'Grad-20Hours'!P25</f>
        <v>10558</v>
      </c>
      <c r="E39" s="166">
        <f>'Grad-20Hours'!Q25</f>
        <v>19837</v>
      </c>
      <c r="F39" s="166">
        <f>'Grad-24Hours'!P25</f>
        <v>10558</v>
      </c>
      <c r="G39" s="167">
        <f>'Grad-24Hours'!Q25</f>
        <v>19837</v>
      </c>
    </row>
    <row r="40" spans="1:13" ht="30.75" customHeight="1">
      <c r="A40" s="79" t="s">
        <v>152</v>
      </c>
      <c r="B40" s="21">
        <f>'Grad-18Hours'!P26</f>
        <v>17510</v>
      </c>
      <c r="C40" s="21">
        <f>'Grad-18Hours'!Q26</f>
        <v>30592</v>
      </c>
      <c r="D40" s="21">
        <f>'Grad-20Hours'!P27</f>
        <v>17510</v>
      </c>
      <c r="E40" s="21">
        <f>'Grad-20Hours'!Q27</f>
        <v>30592</v>
      </c>
      <c r="F40" s="21">
        <f>'Grad-24Hours'!P27</f>
        <v>17510</v>
      </c>
      <c r="G40" s="82">
        <f>'Grad-24Hours'!Q27</f>
        <v>30592</v>
      </c>
      <c r="I40" s="14" t="s">
        <v>45</v>
      </c>
    </row>
    <row r="41" spans="1:13" s="159" customFormat="1" ht="30.75" customHeight="1">
      <c r="A41" s="174" t="s">
        <v>178</v>
      </c>
      <c r="B41" s="175">
        <f>'Grad-18Hours'!P25</f>
        <v>24710.2</v>
      </c>
      <c r="C41" s="175">
        <f>'Grad-18Hours'!Q25</f>
        <v>37792.380000000005</v>
      </c>
      <c r="D41" s="175">
        <f>'Grad-20Hours'!P26</f>
        <v>24710.2</v>
      </c>
      <c r="E41" s="175">
        <f>'Grad-20Hours'!Q26</f>
        <v>37792.380000000005</v>
      </c>
      <c r="F41" s="175">
        <f>'Grad-24Hours'!P26</f>
        <v>24710.2</v>
      </c>
      <c r="G41" s="176">
        <f>'Grad-24Hours'!Q26</f>
        <v>37792.380000000005</v>
      </c>
    </row>
    <row r="42" spans="1:13" ht="30.75" customHeight="1">
      <c r="A42" s="79" t="s">
        <v>151</v>
      </c>
      <c r="B42" s="21">
        <f>'Grad-18Hours'!P32</f>
        <v>10650</v>
      </c>
      <c r="C42" s="21">
        <f>'Grad-18Hours'!Q32</f>
        <v>17293.739999999998</v>
      </c>
      <c r="D42" s="21">
        <f>'Grad-20Hours'!P33</f>
        <v>10650</v>
      </c>
      <c r="E42" s="21">
        <f>'Grad-20Hours'!Q33</f>
        <v>17293.739999999998</v>
      </c>
      <c r="F42" s="21">
        <f>'Grad-24Hours'!P33</f>
        <v>10650</v>
      </c>
      <c r="G42" s="82">
        <f>'Grad-24Hours'!Q33</f>
        <v>17293.739999999998</v>
      </c>
    </row>
    <row r="43" spans="1:13" ht="30.75" customHeight="1">
      <c r="A43" s="173" t="s">
        <v>150</v>
      </c>
      <c r="B43" s="166">
        <f>'Grad-18Hours'!P31</f>
        <v>10527</v>
      </c>
      <c r="C43" s="166">
        <f>'Grad-18Hours'!Q31</f>
        <v>18928.5</v>
      </c>
      <c r="D43" s="166">
        <f>'Grad-20Hours'!P32</f>
        <v>10527</v>
      </c>
      <c r="E43" s="166">
        <f>'Grad-20Hours'!Q32</f>
        <v>18928.5</v>
      </c>
      <c r="F43" s="166">
        <f>'Grad-24Hours'!P32</f>
        <v>10527</v>
      </c>
      <c r="G43" s="167">
        <f>'Grad-24Hours'!Q32</f>
        <v>18928.5</v>
      </c>
      <c r="M43" s="14" t="s">
        <v>45</v>
      </c>
    </row>
    <row r="44" spans="1:13" ht="30.75" customHeight="1">
      <c r="A44" s="79" t="s">
        <v>149</v>
      </c>
      <c r="B44" s="21">
        <f>'Grad-18Hours'!P30</f>
        <v>17806</v>
      </c>
      <c r="C44" s="21">
        <f>'Grad-18Hours'!Q30</f>
        <v>35283</v>
      </c>
      <c r="D44" s="21">
        <f>'Grad-20Hours'!P31</f>
        <v>17806</v>
      </c>
      <c r="E44" s="21">
        <f>'Grad-20Hours'!Q31</f>
        <v>35283</v>
      </c>
      <c r="F44" s="21">
        <f>'Grad-24Hours'!P31</f>
        <v>17806</v>
      </c>
      <c r="G44" s="82">
        <f>'Grad-24Hours'!Q31</f>
        <v>35283</v>
      </c>
    </row>
    <row r="45" spans="1:13" ht="29.25" customHeight="1">
      <c r="A45" s="172" t="s">
        <v>177</v>
      </c>
      <c r="B45" s="166">
        <f>'Grad-18Hours'!P40</f>
        <v>29374.25</v>
      </c>
      <c r="C45" s="166">
        <f>'Grad-18Hours'!Q40</f>
        <v>61196.25</v>
      </c>
      <c r="D45" s="166">
        <f>'Grad-20Hours'!P41</f>
        <v>29374.25</v>
      </c>
      <c r="E45" s="166">
        <f>'Grad-20Hours'!Q41</f>
        <v>61196.25</v>
      </c>
      <c r="F45" s="166">
        <f>'Grad-24Hours'!P41</f>
        <v>29374.25</v>
      </c>
      <c r="G45" s="167">
        <f>'Grad-24Hours'!Q41</f>
        <v>61196.25</v>
      </c>
    </row>
    <row r="46" spans="1:13" ht="29.25" customHeight="1">
      <c r="A46" s="73" t="s">
        <v>122</v>
      </c>
      <c r="B46" s="21">
        <f>'Grad-18Hours'!P38</f>
        <v>5571.5</v>
      </c>
      <c r="C46" s="21">
        <f>'Grad-18Hours'!Q38</f>
        <v>13104</v>
      </c>
      <c r="D46" s="21">
        <f>'Grad-20Hours'!P39</f>
        <v>5571.5</v>
      </c>
      <c r="E46" s="21">
        <f>'Grad-20Hours'!Q39</f>
        <v>13104</v>
      </c>
      <c r="F46" s="21">
        <f>'Grad-24Hours'!P39</f>
        <v>5571.5</v>
      </c>
      <c r="G46" s="82">
        <f>'Grad-24Hours'!Q39</f>
        <v>13104</v>
      </c>
    </row>
    <row r="47" spans="1:13" ht="29.25" customHeight="1">
      <c r="A47" s="173" t="s">
        <v>159</v>
      </c>
      <c r="B47" s="166">
        <f>'Grad-18Hours'!P36</f>
        <v>13860.75</v>
      </c>
      <c r="C47" s="166">
        <f>'Grad-18Hours'!Q36</f>
        <v>23722.75</v>
      </c>
      <c r="D47" s="166">
        <f>'Grad-20Hours'!P37</f>
        <v>13860.75</v>
      </c>
      <c r="E47" s="166">
        <f>'Grad-20Hours'!Q37</f>
        <v>23722.75</v>
      </c>
      <c r="F47" s="166">
        <f>'Grad-24Hours'!P37</f>
        <v>13860.75</v>
      </c>
      <c r="G47" s="167">
        <f>'Grad-24Hours'!Q37</f>
        <v>23722.75</v>
      </c>
    </row>
    <row r="48" spans="1:13" ht="29.25" customHeight="1">
      <c r="A48" s="232" t="s">
        <v>204</v>
      </c>
      <c r="B48" s="157">
        <f>'Grad-18Hours'!P42</f>
        <v>5571.5</v>
      </c>
      <c r="C48" s="157">
        <f>'Grad-18Hours'!Q42</f>
        <v>13104</v>
      </c>
      <c r="D48" s="157">
        <f>'Grad-20Hours'!P43</f>
        <v>5571.5</v>
      </c>
      <c r="E48" s="157">
        <f>'Grad-20Hours'!Q43</f>
        <v>13104</v>
      </c>
      <c r="F48" s="157">
        <f>'Grad-24Hours'!P43</f>
        <v>5571.5</v>
      </c>
      <c r="G48" s="158">
        <f>'Grad-24Hours'!Q43</f>
        <v>13104</v>
      </c>
    </row>
    <row r="49" spans="1:7" ht="28.5" customHeight="1">
      <c r="A49" s="173" t="s">
        <v>123</v>
      </c>
      <c r="B49" s="166">
        <f>'Grad-18Hours'!P43</f>
        <v>13428.5</v>
      </c>
      <c r="C49" s="166">
        <f>'Grad-18Hours'!Q43</f>
        <v>23168.5</v>
      </c>
      <c r="D49" s="166">
        <f>'Grad-20Hours'!P44</f>
        <v>13458.5</v>
      </c>
      <c r="E49" s="166">
        <f>'Grad-20Hours'!Q44</f>
        <v>23198.5</v>
      </c>
      <c r="F49" s="166">
        <f>'Grad-24Hours'!P44</f>
        <v>13518.5</v>
      </c>
      <c r="G49" s="167">
        <f>'Grad-24Hours'!Q44</f>
        <v>23258.5</v>
      </c>
    </row>
    <row r="50" spans="1:7" ht="28.5" customHeight="1">
      <c r="A50" s="73" t="s">
        <v>124</v>
      </c>
      <c r="B50" s="21">
        <f>'Grad-18Hours'!P37</f>
        <v>15249</v>
      </c>
      <c r="C50" s="21">
        <f>'Grad-18Hours'!Q37</f>
        <v>24594</v>
      </c>
      <c r="D50" s="21">
        <f>'Grad-20Hours'!P38</f>
        <v>15279</v>
      </c>
      <c r="E50" s="21">
        <f>'Grad-20Hours'!Q38</f>
        <v>24624</v>
      </c>
      <c r="F50" s="21">
        <f>'Grad-24Hours'!P38</f>
        <v>15339</v>
      </c>
      <c r="G50" s="82">
        <f>'Grad-24Hours'!Q38</f>
        <v>24684</v>
      </c>
    </row>
    <row r="51" spans="1:7" ht="29.25" customHeight="1">
      <c r="A51" s="172" t="s">
        <v>125</v>
      </c>
      <c r="B51" s="166">
        <f>'Grad-18Hours'!P35</f>
        <v>11030.25</v>
      </c>
      <c r="C51" s="166">
        <f>'Grad-18Hours'!Q35</f>
        <v>22144.25</v>
      </c>
      <c r="D51" s="166">
        <f>'Grad-20Hours'!P36</f>
        <v>11060.25</v>
      </c>
      <c r="E51" s="166">
        <f>'Grad-20Hours'!Q36</f>
        <v>22174.25</v>
      </c>
      <c r="F51" s="166">
        <f>'Grad-24Hours'!P36</f>
        <v>11120.25</v>
      </c>
      <c r="G51" s="167">
        <f>'Grad-24Hours'!Q36</f>
        <v>22234.25</v>
      </c>
    </row>
    <row r="52" spans="1:7" ht="29.25" customHeight="1">
      <c r="A52" s="73" t="s">
        <v>197</v>
      </c>
      <c r="B52" s="21">
        <f>'Grad-18Hours'!P39</f>
        <v>10124</v>
      </c>
      <c r="C52" s="21">
        <f>'Grad-18Hours'!Q39</f>
        <v>25124</v>
      </c>
      <c r="D52" s="21">
        <f>'Grad-20Hours'!P40</f>
        <v>10124</v>
      </c>
      <c r="E52" s="21">
        <f>'Grad-20Hours'!Q40</f>
        <v>25124</v>
      </c>
      <c r="F52" s="21">
        <f>'Grad-24Hours'!P40</f>
        <v>10124</v>
      </c>
      <c r="G52" s="82">
        <f>'Grad-24Hours'!Q40</f>
        <v>25124</v>
      </c>
    </row>
    <row r="53" spans="1:7" ht="29.25" customHeight="1" thickBot="1">
      <c r="A53" s="181" t="s">
        <v>198</v>
      </c>
      <c r="B53" s="184">
        <f>'Grad-18Hours'!P41</f>
        <v>13204</v>
      </c>
      <c r="C53" s="184">
        <f>'Grad-18Hours'!Q41</f>
        <v>22597</v>
      </c>
      <c r="D53" s="184">
        <f>'Grad-20Hours'!P42</f>
        <v>13234</v>
      </c>
      <c r="E53" s="184">
        <f>'Grad-20Hours'!Q42</f>
        <v>22627</v>
      </c>
      <c r="F53" s="219">
        <f>'Grad-24Hours'!P42</f>
        <v>13294</v>
      </c>
      <c r="G53" s="219">
        <f>'Grad-24Hours'!Q42</f>
        <v>22687</v>
      </c>
    </row>
    <row r="54" spans="1:7" ht="15" customHeight="1">
      <c r="A54" s="39"/>
      <c r="F54" s="25"/>
      <c r="G54" s="25"/>
    </row>
    <row r="56" spans="1:7" s="29" customFormat="1" ht="9">
      <c r="A56" s="40" t="s">
        <v>143</v>
      </c>
      <c r="B56" s="27"/>
      <c r="C56" s="27"/>
      <c r="D56" s="27"/>
      <c r="E56" s="27"/>
      <c r="F56" s="28"/>
    </row>
    <row r="57" spans="1:7" s="40" customFormat="1" ht="9">
      <c r="A57" s="26" t="s">
        <v>144</v>
      </c>
      <c r="B57" s="41"/>
      <c r="C57" s="41"/>
      <c r="D57" s="41"/>
      <c r="E57" s="41"/>
    </row>
    <row r="58" spans="1:7" ht="11.25" customHeight="1">
      <c r="A58" s="40" t="s">
        <v>169</v>
      </c>
    </row>
    <row r="59" spans="1:7" s="40" customFormat="1" ht="9">
      <c r="A59" s="40" t="s">
        <v>170</v>
      </c>
      <c r="B59" s="41"/>
      <c r="C59" s="41"/>
      <c r="D59" s="41"/>
      <c r="E59" s="41"/>
    </row>
    <row r="60" spans="1:7" s="40" customFormat="1" ht="9">
      <c r="A60" s="40" t="s">
        <v>192</v>
      </c>
      <c r="B60" s="41"/>
      <c r="C60" s="41"/>
      <c r="D60" s="41"/>
      <c r="E60" s="41"/>
    </row>
    <row r="61" spans="1:7" s="40" customFormat="1" ht="9">
      <c r="A61" s="40" t="s">
        <v>171</v>
      </c>
      <c r="B61" s="41"/>
      <c r="C61" s="41"/>
      <c r="D61" s="41"/>
      <c r="E61" s="41"/>
    </row>
    <row r="62" spans="1:7" s="40" customFormat="1" ht="9">
      <c r="A62" s="40" t="s">
        <v>172</v>
      </c>
      <c r="B62" s="41"/>
      <c r="C62" s="41"/>
      <c r="D62" s="41"/>
      <c r="E62" s="41"/>
    </row>
    <row r="63" spans="1:7" ht="11.25" customHeight="1">
      <c r="A63" s="40" t="s">
        <v>173</v>
      </c>
    </row>
    <row r="64" spans="1:7" ht="11.25" customHeight="1">
      <c r="A64" s="40"/>
    </row>
  </sheetData>
  <printOptions horizontalCentered="1"/>
  <pageMargins left="0.45" right="0.45" top="0.75" bottom="0.75" header="0.3" footer="0.3"/>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50"/>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5"/>
  <cols>
    <col min="1" max="1" width="26.1406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85546875" style="7" customWidth="1"/>
    <col min="20" max="20" width="11.85546875" customWidth="1"/>
    <col min="21" max="21" width="11.140625" style="7" customWidth="1"/>
    <col min="22" max="22" width="11.85546875" bestFit="1" customWidth="1"/>
  </cols>
  <sheetData>
    <row r="1" spans="1:38" s="5" customFormat="1">
      <c r="A1" s="5" t="s">
        <v>215</v>
      </c>
      <c r="B1" s="6"/>
      <c r="C1" s="6"/>
      <c r="D1" s="6"/>
      <c r="E1" s="6"/>
      <c r="F1" s="6"/>
      <c r="G1" s="6"/>
      <c r="H1" s="6"/>
      <c r="I1" s="6"/>
      <c r="J1" s="6"/>
      <c r="K1" s="6"/>
      <c r="L1" s="6"/>
      <c r="M1" s="6"/>
      <c r="N1" s="6"/>
      <c r="O1" s="6"/>
      <c r="P1" s="6"/>
      <c r="Q1" s="6"/>
      <c r="R1" s="6"/>
      <c r="S1" s="85"/>
      <c r="U1" s="85"/>
    </row>
    <row r="2" spans="1:38" s="5" customFormat="1">
      <c r="A2" s="5" t="s">
        <v>61</v>
      </c>
      <c r="B2" s="6"/>
      <c r="C2" s="6"/>
      <c r="D2" s="6"/>
      <c r="E2" s="6"/>
      <c r="F2" s="6"/>
      <c r="G2" s="6"/>
      <c r="H2" s="6"/>
      <c r="I2" s="6"/>
      <c r="J2" s="6"/>
      <c r="K2" s="6"/>
      <c r="L2" s="85">
        <f>L3/12</f>
        <v>10</v>
      </c>
      <c r="M2" s="6"/>
      <c r="N2" s="6"/>
      <c r="O2" s="6"/>
      <c r="P2" s="6"/>
      <c r="Q2" s="6"/>
      <c r="R2" s="6"/>
      <c r="S2" s="85"/>
      <c r="U2" s="85"/>
    </row>
    <row r="3" spans="1:38">
      <c r="L3" s="1">
        <f>L12/2</f>
        <v>120</v>
      </c>
    </row>
    <row r="4" spans="1:38" s="4" customFormat="1" ht="45">
      <c r="A4" s="2" t="s">
        <v>0</v>
      </c>
      <c r="B4" s="3" t="s">
        <v>1</v>
      </c>
      <c r="C4" s="3" t="s">
        <v>146</v>
      </c>
      <c r="D4" s="3" t="s">
        <v>2</v>
      </c>
      <c r="E4" s="3" t="s">
        <v>3</v>
      </c>
      <c r="F4" s="3" t="s">
        <v>4</v>
      </c>
      <c r="G4" s="3" t="s">
        <v>5</v>
      </c>
      <c r="H4" s="3" t="s">
        <v>147</v>
      </c>
      <c r="I4" s="3" t="s">
        <v>69</v>
      </c>
      <c r="J4" s="3" t="s">
        <v>67</v>
      </c>
      <c r="K4" s="3" t="s">
        <v>6</v>
      </c>
      <c r="L4" s="3" t="s">
        <v>7</v>
      </c>
      <c r="M4" s="3" t="s">
        <v>8</v>
      </c>
      <c r="N4" s="3" t="s">
        <v>9</v>
      </c>
      <c r="O4" s="234" t="s">
        <v>10</v>
      </c>
      <c r="P4" s="3" t="s">
        <v>19</v>
      </c>
      <c r="Q4" s="3" t="s">
        <v>20</v>
      </c>
      <c r="R4" s="10"/>
      <c r="S4" s="86" t="s">
        <v>71</v>
      </c>
      <c r="T4" s="4" t="s">
        <v>72</v>
      </c>
      <c r="U4" s="86" t="s">
        <v>73</v>
      </c>
      <c r="V4" s="4" t="s">
        <v>181</v>
      </c>
      <c r="W4" s="3"/>
      <c r="X4" s="3"/>
      <c r="Y4" s="3"/>
      <c r="Z4" s="3"/>
      <c r="AA4" s="3"/>
      <c r="AB4" s="3"/>
      <c r="AC4" s="3"/>
      <c r="AD4" s="3"/>
      <c r="AE4" s="3"/>
      <c r="AF4" s="3"/>
      <c r="AG4" s="3"/>
      <c r="AH4" s="3"/>
      <c r="AI4" s="3"/>
      <c r="AJ4" s="3"/>
      <c r="AK4" s="3"/>
      <c r="AL4" s="3"/>
    </row>
    <row r="5" spans="1:38" s="129" customFormat="1">
      <c r="A5" s="131" t="s">
        <v>22</v>
      </c>
      <c r="B5" s="132"/>
      <c r="C5" s="132"/>
      <c r="D5" s="132"/>
      <c r="E5" s="132"/>
      <c r="F5" s="132"/>
      <c r="G5" s="132"/>
      <c r="H5" s="132"/>
      <c r="I5" s="132"/>
      <c r="J5" s="132"/>
      <c r="K5" s="132"/>
      <c r="L5" s="132"/>
      <c r="M5" s="132"/>
      <c r="N5" s="132"/>
      <c r="O5" s="235"/>
      <c r="P5" s="132"/>
      <c r="Q5" s="132"/>
      <c r="R5" s="11"/>
      <c r="S5" s="133"/>
      <c r="T5" s="131"/>
      <c r="U5" s="133"/>
      <c r="V5" s="131"/>
    </row>
    <row r="6" spans="1:38">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SUM(O6:P6)</f>
        <v>16706</v>
      </c>
      <c r="R6" s="11"/>
      <c r="S6" s="1">
        <v>5140</v>
      </c>
      <c r="T6" s="9">
        <f t="shared" ref="T6:T14" si="0">S6-B6</f>
        <v>0</v>
      </c>
      <c r="U6" s="1">
        <v>5140</v>
      </c>
      <c r="V6" s="8">
        <f>U6-S6</f>
        <v>0</v>
      </c>
      <c r="W6" s="1"/>
      <c r="X6" s="1"/>
      <c r="Y6" s="1"/>
      <c r="Z6" s="1"/>
      <c r="AA6" s="1"/>
      <c r="AB6" s="1"/>
      <c r="AC6" s="1"/>
      <c r="AD6" s="1"/>
      <c r="AE6" s="1"/>
      <c r="AF6" s="1"/>
      <c r="AG6" s="1"/>
      <c r="AH6" s="1"/>
      <c r="AI6" s="1"/>
      <c r="AJ6" s="1"/>
      <c r="AK6" s="1"/>
      <c r="AL6" s="1"/>
    </row>
    <row r="7" spans="1:38">
      <c r="A7" t="s">
        <v>13</v>
      </c>
      <c r="B7" s="1">
        <v>5553</v>
      </c>
      <c r="C7" s="1">
        <v>1798</v>
      </c>
      <c r="D7" s="1">
        <v>240</v>
      </c>
      <c r="E7" s="1">
        <v>138</v>
      </c>
      <c r="F7" s="1">
        <v>50</v>
      </c>
      <c r="G7" s="1">
        <v>37</v>
      </c>
      <c r="H7" s="1">
        <v>96</v>
      </c>
      <c r="I7" s="1">
        <v>0</v>
      </c>
      <c r="J7" s="1">
        <v>0</v>
      </c>
      <c r="K7" s="1">
        <v>120</v>
      </c>
      <c r="L7" s="1">
        <v>240</v>
      </c>
      <c r="M7" s="1">
        <v>1434</v>
      </c>
      <c r="N7" s="1">
        <v>418.5</v>
      </c>
      <c r="O7" s="236">
        <v>6741</v>
      </c>
      <c r="P7" s="1">
        <f t="shared" ref="P7:P14" si="1">SUM(B7:N7)</f>
        <v>10124.5</v>
      </c>
      <c r="Q7" s="1">
        <f t="shared" ref="Q7:Q14" si="2">SUM(O7:P7)</f>
        <v>16865.5</v>
      </c>
      <c r="R7" s="11"/>
      <c r="S7" s="1">
        <v>5553</v>
      </c>
      <c r="T7" s="9">
        <f t="shared" si="0"/>
        <v>0</v>
      </c>
      <c r="U7" s="1">
        <v>5553</v>
      </c>
      <c r="V7" s="8">
        <f t="shared" ref="V7:V14" si="3">U7-S7</f>
        <v>0</v>
      </c>
      <c r="W7" s="1"/>
      <c r="X7" s="1"/>
      <c r="Y7" s="1"/>
      <c r="Z7" s="1"/>
      <c r="AA7" s="1"/>
      <c r="AB7" s="1"/>
      <c r="AC7" s="1"/>
      <c r="AD7" s="1"/>
      <c r="AE7" s="1"/>
      <c r="AF7" s="1"/>
      <c r="AG7" s="1"/>
      <c r="AH7" s="1"/>
      <c r="AI7" s="1"/>
      <c r="AJ7" s="1"/>
      <c r="AK7" s="1"/>
      <c r="AL7" s="1"/>
    </row>
    <row r="8" spans="1:38">
      <c r="A8" t="s">
        <v>14</v>
      </c>
      <c r="B8" s="1">
        <v>5147.34</v>
      </c>
      <c r="C8" s="1">
        <v>1311.12</v>
      </c>
      <c r="D8" s="1">
        <v>240</v>
      </c>
      <c r="E8" s="1">
        <v>118</v>
      </c>
      <c r="F8" s="1">
        <v>50</v>
      </c>
      <c r="G8" s="1">
        <v>20</v>
      </c>
      <c r="H8" s="1">
        <v>96</v>
      </c>
      <c r="I8" s="1">
        <v>0</v>
      </c>
      <c r="J8" s="1">
        <v>0</v>
      </c>
      <c r="K8" s="1">
        <v>120</v>
      </c>
      <c r="L8" s="1">
        <v>240</v>
      </c>
      <c r="M8" s="1">
        <v>240</v>
      </c>
      <c r="N8" s="1">
        <v>907.2</v>
      </c>
      <c r="O8" s="236">
        <v>2000</v>
      </c>
      <c r="P8" s="1">
        <f t="shared" si="1"/>
        <v>8489.66</v>
      </c>
      <c r="Q8" s="1">
        <f t="shared" si="2"/>
        <v>10489.66</v>
      </c>
      <c r="R8" s="11"/>
      <c r="S8" s="1">
        <v>5147.34</v>
      </c>
      <c r="T8" s="9">
        <f t="shared" si="0"/>
        <v>0</v>
      </c>
      <c r="U8" s="1">
        <v>5147.34</v>
      </c>
      <c r="V8" s="8">
        <f t="shared" si="3"/>
        <v>0</v>
      </c>
      <c r="W8" s="1"/>
      <c r="X8" s="1"/>
      <c r="Y8" s="1"/>
      <c r="Z8" s="1"/>
      <c r="AA8" s="1"/>
      <c r="AB8" s="1"/>
      <c r="AC8" s="1"/>
      <c r="AD8" s="1"/>
      <c r="AE8" s="1"/>
      <c r="AF8" s="1"/>
      <c r="AG8" s="1"/>
      <c r="AH8" s="1"/>
      <c r="AI8" s="1"/>
      <c r="AJ8" s="1"/>
      <c r="AK8" s="1"/>
      <c r="AL8" s="1"/>
    </row>
    <row r="9" spans="1:38">
      <c r="A9" t="s">
        <v>15</v>
      </c>
      <c r="B9" s="1">
        <v>4922</v>
      </c>
      <c r="C9" s="1">
        <v>844</v>
      </c>
      <c r="D9" s="1">
        <v>240</v>
      </c>
      <c r="E9" s="1">
        <v>120</v>
      </c>
      <c r="F9" s="1">
        <v>50</v>
      </c>
      <c r="G9" s="1">
        <v>20</v>
      </c>
      <c r="H9" s="1">
        <v>96</v>
      </c>
      <c r="I9" s="1">
        <v>0</v>
      </c>
      <c r="J9" s="1">
        <v>0</v>
      </c>
      <c r="K9" s="1">
        <v>120</v>
      </c>
      <c r="L9" s="1">
        <v>216</v>
      </c>
      <c r="M9" s="1">
        <v>414</v>
      </c>
      <c r="N9" s="1">
        <v>1107</v>
      </c>
      <c r="O9" s="236">
        <v>1093</v>
      </c>
      <c r="P9" s="1">
        <f t="shared" si="1"/>
        <v>8149</v>
      </c>
      <c r="Q9" s="1">
        <f>SUM(O9:P9)</f>
        <v>9242</v>
      </c>
      <c r="R9" s="11"/>
      <c r="S9" s="1">
        <v>4922</v>
      </c>
      <c r="T9" s="9">
        <f t="shared" si="0"/>
        <v>0</v>
      </c>
      <c r="U9" s="1">
        <v>4922</v>
      </c>
      <c r="V9" s="8">
        <f t="shared" si="3"/>
        <v>0</v>
      </c>
      <c r="W9" s="1"/>
      <c r="X9" s="1"/>
      <c r="Y9" s="1"/>
      <c r="Z9" s="1"/>
      <c r="AA9" s="1"/>
      <c r="AB9" s="1"/>
      <c r="AC9" s="1"/>
      <c r="AD9" s="1"/>
      <c r="AE9" s="1"/>
      <c r="AF9" s="1"/>
      <c r="AG9" s="1"/>
      <c r="AH9" s="1"/>
      <c r="AI9" s="1"/>
      <c r="AJ9" s="1"/>
      <c r="AK9" s="1"/>
      <c r="AL9" s="1"/>
    </row>
    <row r="10" spans="1:38">
      <c r="A10" t="s">
        <v>16</v>
      </c>
      <c r="B10" s="1">
        <v>5180</v>
      </c>
      <c r="C10" s="1">
        <v>1490</v>
      </c>
      <c r="D10" s="1">
        <v>240</v>
      </c>
      <c r="E10" s="1">
        <v>124</v>
      </c>
      <c r="F10" s="1">
        <v>50</v>
      </c>
      <c r="G10" s="1">
        <v>20</v>
      </c>
      <c r="H10" s="1">
        <v>96</v>
      </c>
      <c r="I10" s="1">
        <v>210</v>
      </c>
      <c r="J10" s="1">
        <v>0</v>
      </c>
      <c r="K10" s="1">
        <v>120</v>
      </c>
      <c r="L10" s="1">
        <v>192</v>
      </c>
      <c r="M10" s="1">
        <v>596</v>
      </c>
      <c r="N10" s="1">
        <v>546</v>
      </c>
      <c r="O10" s="236">
        <v>10788</v>
      </c>
      <c r="P10" s="1">
        <f t="shared" si="1"/>
        <v>8864</v>
      </c>
      <c r="Q10" s="1">
        <f t="shared" si="2"/>
        <v>19652</v>
      </c>
      <c r="R10" s="11"/>
      <c r="S10" s="1">
        <v>5180</v>
      </c>
      <c r="T10" s="9">
        <f t="shared" si="0"/>
        <v>0</v>
      </c>
      <c r="U10" s="1">
        <v>5180</v>
      </c>
      <c r="V10" s="8">
        <f t="shared" si="3"/>
        <v>0</v>
      </c>
      <c r="W10" s="1"/>
      <c r="X10" s="1"/>
      <c r="Y10" s="1"/>
      <c r="Z10" s="1"/>
      <c r="AA10" s="1"/>
      <c r="AB10" s="1"/>
      <c r="AC10" s="1"/>
      <c r="AD10" s="1"/>
      <c r="AE10" s="1"/>
      <c r="AF10" s="1"/>
      <c r="AG10" s="1"/>
      <c r="AH10" s="1"/>
      <c r="AI10" s="1"/>
      <c r="AJ10" s="1"/>
      <c r="AK10" s="1"/>
      <c r="AL10" s="1"/>
    </row>
    <row r="11" spans="1:38">
      <c r="A11" t="s">
        <v>17</v>
      </c>
      <c r="B11" s="1">
        <v>5777</v>
      </c>
      <c r="C11" s="1">
        <v>508</v>
      </c>
      <c r="D11" s="1">
        <v>240</v>
      </c>
      <c r="E11" s="1">
        <v>115</v>
      </c>
      <c r="F11" s="1">
        <v>50</v>
      </c>
      <c r="G11" s="1">
        <v>20</v>
      </c>
      <c r="H11" s="1">
        <v>96</v>
      </c>
      <c r="I11" s="1">
        <v>0</v>
      </c>
      <c r="J11" s="1">
        <v>0</v>
      </c>
      <c r="K11" s="1">
        <v>120</v>
      </c>
      <c r="L11" s="1">
        <v>240</v>
      </c>
      <c r="M11" s="1">
        <v>688</v>
      </c>
      <c r="N11" s="1">
        <v>519</v>
      </c>
      <c r="O11" s="236">
        <v>12478</v>
      </c>
      <c r="P11" s="1">
        <f t="shared" si="1"/>
        <v>8373</v>
      </c>
      <c r="Q11" s="1">
        <f t="shared" si="2"/>
        <v>20851</v>
      </c>
      <c r="R11" s="11"/>
      <c r="S11" s="1">
        <v>5652</v>
      </c>
      <c r="T11" s="9">
        <f t="shared" si="0"/>
        <v>-125</v>
      </c>
      <c r="U11" s="1">
        <v>5652</v>
      </c>
      <c r="V11" s="8">
        <f t="shared" si="3"/>
        <v>0</v>
      </c>
      <c r="W11" s="1"/>
      <c r="X11" s="1"/>
      <c r="Y11" s="1"/>
      <c r="Z11" s="1"/>
      <c r="AA11" s="1"/>
      <c r="AB11" s="1"/>
      <c r="AC11" s="1"/>
      <c r="AD11" s="1"/>
      <c r="AE11" s="1"/>
      <c r="AF11" s="1"/>
      <c r="AG11" s="1"/>
      <c r="AH11" s="1"/>
      <c r="AI11" s="1"/>
      <c r="AJ11" s="1"/>
      <c r="AK11" s="1"/>
      <c r="AL11" s="1"/>
    </row>
    <row r="12" spans="1:38">
      <c r="A12" t="s">
        <v>18</v>
      </c>
      <c r="B12" s="1">
        <v>5406.96</v>
      </c>
      <c r="C12" s="1">
        <v>3129.36</v>
      </c>
      <c r="D12" s="1">
        <v>240</v>
      </c>
      <c r="E12" s="1">
        <v>122.4</v>
      </c>
      <c r="F12" s="1">
        <v>50</v>
      </c>
      <c r="G12" s="1">
        <v>20</v>
      </c>
      <c r="H12" s="1">
        <v>96</v>
      </c>
      <c r="I12" s="1">
        <v>0</v>
      </c>
      <c r="J12" s="1">
        <v>0</v>
      </c>
      <c r="K12" s="1">
        <v>120</v>
      </c>
      <c r="L12" s="1">
        <v>240</v>
      </c>
      <c r="M12" s="1">
        <v>239.92</v>
      </c>
      <c r="N12" s="1">
        <v>753.36</v>
      </c>
      <c r="O12" s="236">
        <v>13728</v>
      </c>
      <c r="P12" s="1">
        <f t="shared" si="1"/>
        <v>10418</v>
      </c>
      <c r="Q12" s="1">
        <f t="shared" si="2"/>
        <v>24146</v>
      </c>
      <c r="R12" s="11"/>
      <c r="S12" s="1">
        <v>5406.96</v>
      </c>
      <c r="T12" s="9">
        <f t="shared" si="0"/>
        <v>0</v>
      </c>
      <c r="U12" s="1">
        <v>5406.96</v>
      </c>
      <c r="V12" s="8">
        <f t="shared" si="3"/>
        <v>0</v>
      </c>
      <c r="W12" s="1"/>
      <c r="X12" s="1"/>
      <c r="Y12" s="1"/>
      <c r="Z12" s="1"/>
      <c r="AA12" s="1"/>
      <c r="AB12" s="1"/>
      <c r="AC12" s="1"/>
      <c r="AD12" s="1"/>
      <c r="AE12" s="1"/>
      <c r="AF12" s="1"/>
      <c r="AG12" s="1"/>
      <c r="AH12" s="1"/>
      <c r="AI12" s="1"/>
      <c r="AJ12" s="1"/>
      <c r="AK12" s="1"/>
      <c r="AL12" s="1"/>
    </row>
    <row r="13" spans="1:38">
      <c r="A13" t="s">
        <v>46</v>
      </c>
      <c r="B13" s="1">
        <v>5788</v>
      </c>
      <c r="C13" s="1">
        <v>884</v>
      </c>
      <c r="D13" s="1">
        <v>240</v>
      </c>
      <c r="E13" s="1">
        <v>120</v>
      </c>
      <c r="F13" s="1">
        <v>50</v>
      </c>
      <c r="G13" s="1">
        <v>20</v>
      </c>
      <c r="H13" s="1">
        <v>96</v>
      </c>
      <c r="I13" s="1">
        <v>0</v>
      </c>
      <c r="J13" s="1">
        <v>0</v>
      </c>
      <c r="K13" s="1">
        <v>120</v>
      </c>
      <c r="L13" s="1">
        <v>240</v>
      </c>
      <c r="M13" s="1">
        <v>972</v>
      </c>
      <c r="N13" s="1">
        <v>660</v>
      </c>
      <c r="O13" s="236">
        <v>12100</v>
      </c>
      <c r="P13" s="1">
        <f>SUM(B13:N13)</f>
        <v>9190</v>
      </c>
      <c r="Q13" s="1">
        <f t="shared" si="2"/>
        <v>21290</v>
      </c>
      <c r="R13" s="11"/>
      <c r="S13" s="1">
        <v>5788</v>
      </c>
      <c r="T13" s="9">
        <f t="shared" si="0"/>
        <v>0</v>
      </c>
      <c r="U13" s="1">
        <v>5788</v>
      </c>
      <c r="V13" s="8">
        <f>U13-S13</f>
        <v>0</v>
      </c>
      <c r="W13" s="1"/>
      <c r="X13" s="1"/>
      <c r="Y13" s="1"/>
      <c r="Z13" s="1"/>
      <c r="AA13" s="1"/>
      <c r="AB13" s="1"/>
      <c r="AC13" s="1"/>
      <c r="AD13" s="1"/>
      <c r="AE13" s="1"/>
      <c r="AF13" s="1"/>
      <c r="AG13" s="1"/>
      <c r="AH13" s="1"/>
      <c r="AI13" s="1"/>
      <c r="AJ13" s="1"/>
      <c r="AK13" s="1"/>
      <c r="AL13" s="1"/>
    </row>
    <row r="14" spans="1:38">
      <c r="A14" t="s">
        <v>27</v>
      </c>
      <c r="B14" s="1">
        <v>6090.38</v>
      </c>
      <c r="C14" s="1">
        <v>339.1</v>
      </c>
      <c r="D14" s="1">
        <v>240</v>
      </c>
      <c r="E14" s="1">
        <v>138</v>
      </c>
      <c r="F14" s="1">
        <v>0</v>
      </c>
      <c r="G14" s="1">
        <v>150</v>
      </c>
      <c r="H14" s="1">
        <v>96</v>
      </c>
      <c r="I14" s="1">
        <v>0</v>
      </c>
      <c r="J14" s="1">
        <v>0</v>
      </c>
      <c r="K14" s="1">
        <v>0</v>
      </c>
      <c r="L14" s="1">
        <v>0</v>
      </c>
      <c r="M14" s="1">
        <v>1682.6</v>
      </c>
      <c r="N14" s="1">
        <v>435.92</v>
      </c>
      <c r="O14" s="236">
        <v>4836</v>
      </c>
      <c r="P14" s="1">
        <f t="shared" si="1"/>
        <v>9172</v>
      </c>
      <c r="Q14" s="1">
        <f t="shared" si="2"/>
        <v>14008</v>
      </c>
      <c r="R14" s="11"/>
      <c r="S14" s="1">
        <v>6090.38</v>
      </c>
      <c r="T14" s="9">
        <f t="shared" si="0"/>
        <v>0</v>
      </c>
      <c r="U14" s="1">
        <v>6090.38</v>
      </c>
      <c r="V14" s="8">
        <f t="shared" si="3"/>
        <v>0</v>
      </c>
      <c r="W14" s="1"/>
      <c r="X14" s="1"/>
      <c r="Y14" s="1"/>
      <c r="Z14" s="1"/>
      <c r="AA14" s="1"/>
      <c r="AB14" s="1"/>
      <c r="AC14" s="1"/>
      <c r="AD14" s="1"/>
      <c r="AE14" s="1"/>
      <c r="AF14" s="1"/>
      <c r="AG14" s="1"/>
      <c r="AH14" s="1"/>
      <c r="AI14" s="1"/>
      <c r="AJ14" s="1"/>
      <c r="AK14" s="1"/>
      <c r="AL14" s="1"/>
    </row>
    <row r="15" spans="1:38">
      <c r="A15" s="134" t="s">
        <v>21</v>
      </c>
      <c r="B15" s="135"/>
      <c r="C15" s="135"/>
      <c r="D15" s="135"/>
      <c r="E15" s="135"/>
      <c r="F15" s="135"/>
      <c r="G15" s="135"/>
      <c r="H15" s="135"/>
      <c r="I15" s="135"/>
      <c r="J15" s="135"/>
      <c r="K15" s="135"/>
      <c r="L15" s="135"/>
      <c r="M15" s="135"/>
      <c r="N15" s="135"/>
      <c r="O15" s="237"/>
      <c r="P15" s="135"/>
      <c r="Q15" s="135"/>
      <c r="R15" s="11"/>
      <c r="S15" s="135"/>
      <c r="T15" s="136"/>
      <c r="U15" s="135"/>
      <c r="V15" s="137"/>
      <c r="W15" s="1"/>
      <c r="X15" s="1"/>
      <c r="Y15" s="1"/>
      <c r="Z15" s="1"/>
      <c r="AA15" s="1"/>
      <c r="AB15" s="1"/>
      <c r="AC15" s="1"/>
      <c r="AD15" s="1"/>
      <c r="AE15" s="1"/>
      <c r="AF15" s="1"/>
      <c r="AG15" s="1"/>
      <c r="AH15" s="1"/>
      <c r="AI15" s="1"/>
      <c r="AJ15" s="1"/>
      <c r="AK15" s="1"/>
      <c r="AL15" s="1"/>
    </row>
    <row r="16" spans="1:38">
      <c r="A16" t="s">
        <v>23</v>
      </c>
      <c r="B16" s="1">
        <v>7462.98</v>
      </c>
      <c r="C16" s="1">
        <v>548.87</v>
      </c>
      <c r="D16" s="1">
        <v>490</v>
      </c>
      <c r="E16" s="1">
        <v>160</v>
      </c>
      <c r="F16" s="1">
        <v>0</v>
      </c>
      <c r="G16" s="1">
        <v>0</v>
      </c>
      <c r="H16" s="1">
        <v>96</v>
      </c>
      <c r="I16" s="1">
        <v>0</v>
      </c>
      <c r="J16" s="1">
        <v>0</v>
      </c>
      <c r="K16" s="1">
        <v>120</v>
      </c>
      <c r="L16" s="1">
        <v>0</v>
      </c>
      <c r="M16" s="1">
        <v>2743.9</v>
      </c>
      <c r="N16" s="1">
        <v>276.25</v>
      </c>
      <c r="O16" s="236">
        <v>16676</v>
      </c>
      <c r="P16" s="1">
        <f>SUM(B16:N16)</f>
        <v>11897.999999999998</v>
      </c>
      <c r="Q16" s="1">
        <f t="shared" ref="Q16:Q25" si="4">SUM(O16:P16)</f>
        <v>28574</v>
      </c>
      <c r="R16" s="11"/>
      <c r="S16" s="1">
        <v>7462.98</v>
      </c>
      <c r="T16" s="9">
        <f t="shared" ref="T16:T25" si="5">S16-B16</f>
        <v>0</v>
      </c>
      <c r="U16" s="1">
        <v>7462.98</v>
      </c>
      <c r="V16" s="8">
        <f t="shared" ref="V16:V25" si="6">U16-S16</f>
        <v>0</v>
      </c>
      <c r="W16" s="1"/>
      <c r="X16" s="1"/>
      <c r="Y16" s="1"/>
      <c r="Z16" s="1"/>
      <c r="AA16" s="1"/>
      <c r="AB16" s="1"/>
      <c r="AC16" s="1"/>
      <c r="AD16" s="1"/>
      <c r="AE16" s="1"/>
      <c r="AF16" s="1"/>
      <c r="AG16" s="1"/>
      <c r="AH16" s="1"/>
      <c r="AI16" s="1"/>
      <c r="AJ16" s="1"/>
      <c r="AK16" s="1"/>
      <c r="AL16" s="1"/>
    </row>
    <row r="17" spans="1:38">
      <c r="A17" t="s">
        <v>25</v>
      </c>
      <c r="B17" s="1">
        <v>5372.4</v>
      </c>
      <c r="C17" s="1">
        <v>285</v>
      </c>
      <c r="D17" s="1">
        <v>400.08000000000004</v>
      </c>
      <c r="E17" s="1">
        <v>96</v>
      </c>
      <c r="F17" s="1">
        <v>0</v>
      </c>
      <c r="G17" s="1">
        <v>0</v>
      </c>
      <c r="H17" s="1">
        <v>96</v>
      </c>
      <c r="I17" s="1">
        <v>0</v>
      </c>
      <c r="J17" s="1">
        <v>0</v>
      </c>
      <c r="K17" s="1">
        <v>120</v>
      </c>
      <c r="L17" s="1">
        <v>48</v>
      </c>
      <c r="M17" s="1">
        <v>167.04</v>
      </c>
      <c r="N17" s="1">
        <v>743.52</v>
      </c>
      <c r="O17" s="236">
        <v>13154.16</v>
      </c>
      <c r="P17" s="1">
        <f t="shared" ref="P17:P25" si="7">SUM(B17:N17)</f>
        <v>7328.0399999999991</v>
      </c>
      <c r="Q17" s="1">
        <f t="shared" si="4"/>
        <v>20482.199999999997</v>
      </c>
      <c r="R17" s="11"/>
      <c r="S17" s="142">
        <v>5372.4</v>
      </c>
      <c r="T17" s="9">
        <f t="shared" si="5"/>
        <v>0</v>
      </c>
      <c r="U17" s="1">
        <v>5372.4</v>
      </c>
      <c r="V17" s="8">
        <f t="shared" si="6"/>
        <v>0</v>
      </c>
      <c r="W17" s="1"/>
      <c r="X17" s="1"/>
      <c r="Y17" s="1"/>
      <c r="Z17" s="1"/>
      <c r="AA17" s="1"/>
      <c r="AB17" s="1"/>
      <c r="AC17" s="1"/>
      <c r="AD17" s="1"/>
      <c r="AE17" s="1"/>
      <c r="AF17" s="1"/>
      <c r="AG17" s="1"/>
      <c r="AH17" s="1"/>
      <c r="AI17" s="1"/>
      <c r="AJ17" s="1"/>
      <c r="AK17" s="1"/>
      <c r="AL17" s="1"/>
    </row>
    <row r="18" spans="1:38">
      <c r="A18" t="s">
        <v>24</v>
      </c>
      <c r="B18" s="1">
        <v>4894.08</v>
      </c>
      <c r="C18" s="1">
        <v>196</v>
      </c>
      <c r="D18" s="1">
        <v>240</v>
      </c>
      <c r="E18" s="1">
        <v>108</v>
      </c>
      <c r="F18" s="1">
        <v>0</v>
      </c>
      <c r="G18" s="1">
        <v>96</v>
      </c>
      <c r="H18" s="1">
        <v>0</v>
      </c>
      <c r="I18" s="1">
        <v>0</v>
      </c>
      <c r="J18" s="1">
        <v>0</v>
      </c>
      <c r="K18" s="1">
        <v>120</v>
      </c>
      <c r="L18" s="1">
        <v>31.92</v>
      </c>
      <c r="M18" s="1">
        <v>534</v>
      </c>
      <c r="N18" s="1">
        <v>680.5</v>
      </c>
      <c r="O18" s="236">
        <v>7266</v>
      </c>
      <c r="P18" s="1">
        <f t="shared" si="7"/>
        <v>6900.5</v>
      </c>
      <c r="Q18" s="1">
        <f t="shared" si="4"/>
        <v>14166.5</v>
      </c>
      <c r="R18" s="11"/>
      <c r="S18" s="142">
        <v>4894.08</v>
      </c>
      <c r="T18" s="9">
        <f t="shared" si="5"/>
        <v>0</v>
      </c>
      <c r="U18" s="1">
        <v>4894.08</v>
      </c>
      <c r="V18" s="8">
        <f t="shared" si="6"/>
        <v>0</v>
      </c>
      <c r="W18" s="1"/>
      <c r="X18" s="1"/>
      <c r="Y18" s="1"/>
      <c r="Z18" s="1"/>
      <c r="AA18" s="1"/>
      <c r="AB18" s="1"/>
      <c r="AC18" s="1"/>
      <c r="AD18" s="1"/>
      <c r="AE18" s="1"/>
      <c r="AF18" s="1"/>
      <c r="AG18" s="1"/>
      <c r="AH18" s="1"/>
      <c r="AI18" s="1"/>
      <c r="AJ18" s="1"/>
      <c r="AK18" s="1"/>
      <c r="AL18" s="1"/>
    </row>
    <row r="19" spans="1:38">
      <c r="A19" t="s">
        <v>26</v>
      </c>
      <c r="B19" s="1">
        <v>2710.64</v>
      </c>
      <c r="C19" s="1">
        <v>157.44</v>
      </c>
      <c r="D19" s="1">
        <v>240</v>
      </c>
      <c r="E19" s="1">
        <v>78</v>
      </c>
      <c r="F19" s="1">
        <v>0</v>
      </c>
      <c r="G19" s="1">
        <v>0</v>
      </c>
      <c r="H19" s="1">
        <v>96</v>
      </c>
      <c r="I19" s="1">
        <v>0</v>
      </c>
      <c r="J19" s="1">
        <v>0</v>
      </c>
      <c r="K19" s="1">
        <v>120</v>
      </c>
      <c r="L19" s="1">
        <v>144</v>
      </c>
      <c r="M19" s="1">
        <v>824.4</v>
      </c>
      <c r="N19" s="1">
        <v>432</v>
      </c>
      <c r="O19" s="236">
        <v>5364</v>
      </c>
      <c r="P19" s="1">
        <f t="shared" si="7"/>
        <v>4802.4799999999996</v>
      </c>
      <c r="Q19" s="1">
        <f t="shared" si="4"/>
        <v>10166.48</v>
      </c>
      <c r="R19" s="11"/>
      <c r="S19" s="142">
        <v>2710.64</v>
      </c>
      <c r="T19" s="9">
        <f t="shared" si="5"/>
        <v>0</v>
      </c>
      <c r="U19" s="1">
        <v>2710.64</v>
      </c>
      <c r="V19" s="8">
        <f t="shared" si="6"/>
        <v>0</v>
      </c>
      <c r="W19" s="1"/>
      <c r="X19" s="1"/>
      <c r="Y19" s="1"/>
      <c r="Z19" s="1"/>
      <c r="AA19" s="1"/>
      <c r="AB19" s="1"/>
      <c r="AC19" s="1"/>
      <c r="AD19" s="1"/>
      <c r="AE19" s="1"/>
      <c r="AF19" s="1"/>
      <c r="AG19" s="1"/>
      <c r="AH19" s="1"/>
      <c r="AI19" s="1"/>
      <c r="AJ19" s="1"/>
      <c r="AK19" s="1"/>
      <c r="AL19" s="1"/>
    </row>
    <row r="20" spans="1:38">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7"/>
        <v>9032.5499999999993</v>
      </c>
      <c r="Q20" s="1">
        <f t="shared" si="4"/>
        <v>18628.55</v>
      </c>
      <c r="R20" s="11"/>
      <c r="S20" s="1">
        <v>7673.2</v>
      </c>
      <c r="T20" s="9">
        <f t="shared" si="5"/>
        <v>0</v>
      </c>
      <c r="U20" s="1">
        <v>7673.2</v>
      </c>
      <c r="V20" s="8">
        <f t="shared" si="6"/>
        <v>0</v>
      </c>
      <c r="W20" s="1"/>
      <c r="X20" s="1"/>
      <c r="Y20" s="1"/>
      <c r="Z20" s="1"/>
      <c r="AA20" s="1"/>
      <c r="AB20" s="1"/>
      <c r="AC20" s="1"/>
      <c r="AD20" s="1"/>
      <c r="AE20" s="1"/>
      <c r="AF20" s="1"/>
      <c r="AG20" s="1"/>
      <c r="AH20" s="1"/>
      <c r="AI20" s="1"/>
      <c r="AJ20" s="1"/>
      <c r="AK20" s="1"/>
      <c r="AL20" s="1"/>
    </row>
    <row r="21" spans="1:38">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7"/>
        <v>8999.2999999999993</v>
      </c>
      <c r="Q21" s="1">
        <f t="shared" si="4"/>
        <v>15781.46</v>
      </c>
      <c r="R21" s="11"/>
      <c r="S21" s="1">
        <v>5611.5</v>
      </c>
      <c r="T21" s="9">
        <f t="shared" si="5"/>
        <v>0</v>
      </c>
      <c r="U21" s="1">
        <v>5611.5</v>
      </c>
      <c r="V21" s="8">
        <f t="shared" si="6"/>
        <v>0</v>
      </c>
      <c r="W21" s="1"/>
      <c r="X21" s="1"/>
      <c r="Y21" s="1"/>
      <c r="Z21" s="1"/>
      <c r="AA21" s="1"/>
      <c r="AB21" s="1"/>
      <c r="AC21" s="1"/>
      <c r="AD21" s="1"/>
      <c r="AE21" s="1"/>
      <c r="AF21" s="1"/>
      <c r="AG21" s="1"/>
      <c r="AH21" s="1"/>
      <c r="AI21" s="1"/>
      <c r="AJ21" s="1"/>
      <c r="AK21" s="1"/>
      <c r="AL21" s="1"/>
    </row>
    <row r="22" spans="1:38">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7"/>
        <v>10345</v>
      </c>
      <c r="Q22" s="1">
        <f t="shared" si="4"/>
        <v>16323</v>
      </c>
      <c r="R22" s="11"/>
      <c r="S22" s="1">
        <v>5517</v>
      </c>
      <c r="T22" s="9">
        <f t="shared" si="5"/>
        <v>0</v>
      </c>
      <c r="U22" s="1">
        <v>5517</v>
      </c>
      <c r="V22" s="8">
        <f t="shared" si="6"/>
        <v>0</v>
      </c>
      <c r="W22" s="1"/>
      <c r="X22" s="1"/>
      <c r="Y22" s="1"/>
      <c r="Z22" s="1"/>
      <c r="AA22" s="1"/>
      <c r="AB22" s="1"/>
      <c r="AC22" s="1"/>
      <c r="AD22" s="1"/>
      <c r="AE22" s="1"/>
      <c r="AF22" s="1"/>
      <c r="AG22" s="1"/>
      <c r="AH22" s="1"/>
      <c r="AI22" s="1"/>
      <c r="AJ22" s="1"/>
      <c r="AK22" s="1"/>
      <c r="AL22" s="1"/>
    </row>
    <row r="23" spans="1:38">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7"/>
        <v>6309.4800000000005</v>
      </c>
      <c r="Q23" s="1">
        <f t="shared" si="4"/>
        <v>11834.880000000001</v>
      </c>
      <c r="R23" s="11"/>
      <c r="S23" s="1">
        <v>4987.2000000000007</v>
      </c>
      <c r="T23" s="9">
        <f t="shared" si="5"/>
        <v>0</v>
      </c>
      <c r="U23" s="1">
        <v>4987.2000000000007</v>
      </c>
      <c r="V23" s="8">
        <f t="shared" si="6"/>
        <v>0</v>
      </c>
      <c r="W23" s="1"/>
      <c r="X23" s="1"/>
      <c r="Y23" s="1"/>
      <c r="Z23" s="1"/>
      <c r="AA23" s="1"/>
      <c r="AB23" s="1"/>
      <c r="AC23" s="1"/>
      <c r="AD23" s="1"/>
      <c r="AE23" s="1"/>
      <c r="AF23" s="1"/>
      <c r="AG23" s="1"/>
      <c r="AH23" s="1"/>
      <c r="AI23" s="1"/>
      <c r="AJ23" s="1"/>
      <c r="AK23" s="1"/>
      <c r="AL23" s="1"/>
    </row>
    <row r="24" spans="1:38" s="141" customFormat="1" ht="17.25">
      <c r="A24" s="141" t="s">
        <v>141</v>
      </c>
      <c r="B24" s="142">
        <v>9120</v>
      </c>
      <c r="C24" s="142">
        <v>0</v>
      </c>
      <c r="D24" s="142">
        <v>0</v>
      </c>
      <c r="E24" s="142">
        <v>0</v>
      </c>
      <c r="F24" s="142">
        <v>0</v>
      </c>
      <c r="G24" s="142">
        <v>0</v>
      </c>
      <c r="H24" s="142">
        <v>0</v>
      </c>
      <c r="I24" s="142">
        <v>0</v>
      </c>
      <c r="J24" s="142">
        <v>0</v>
      </c>
      <c r="K24" s="142">
        <v>0</v>
      </c>
      <c r="L24" s="142">
        <v>0</v>
      </c>
      <c r="M24" s="142">
        <v>0</v>
      </c>
      <c r="N24" s="142">
        <v>0</v>
      </c>
      <c r="O24" s="236">
        <v>0</v>
      </c>
      <c r="P24" s="1">
        <f>SUM(B24:O24)</f>
        <v>9120</v>
      </c>
      <c r="Q24" s="142">
        <f t="shared" ref="Q24" si="8">SUM(O24:P24)</f>
        <v>9120</v>
      </c>
      <c r="R24" s="143"/>
      <c r="S24" s="142">
        <v>8858</v>
      </c>
      <c r="T24" s="144">
        <f t="shared" si="5"/>
        <v>-262</v>
      </c>
      <c r="U24" s="142">
        <v>8858</v>
      </c>
      <c r="V24" s="145">
        <f t="shared" si="6"/>
        <v>0</v>
      </c>
      <c r="W24" s="1"/>
      <c r="X24" s="1"/>
      <c r="Y24" s="1"/>
      <c r="Z24" s="1"/>
      <c r="AA24" s="1"/>
      <c r="AB24" s="1"/>
      <c r="AC24" s="1"/>
      <c r="AD24" s="1"/>
      <c r="AE24" s="1"/>
      <c r="AF24" s="1"/>
      <c r="AG24" s="1"/>
      <c r="AH24" s="1"/>
      <c r="AI24" s="1"/>
      <c r="AJ24" s="1"/>
      <c r="AK24" s="1"/>
      <c r="AL24" s="1"/>
    </row>
    <row r="25" spans="1:38">
      <c r="A25" t="s">
        <v>32</v>
      </c>
      <c r="B25" s="1">
        <v>7182.5</v>
      </c>
      <c r="C25" s="1">
        <v>202.94</v>
      </c>
      <c r="D25" s="1">
        <v>240</v>
      </c>
      <c r="E25" s="1">
        <v>146</v>
      </c>
      <c r="F25" s="1">
        <v>0</v>
      </c>
      <c r="G25" s="1">
        <v>0</v>
      </c>
      <c r="H25" s="1">
        <v>0</v>
      </c>
      <c r="I25" s="1">
        <v>0</v>
      </c>
      <c r="J25" s="1">
        <v>0</v>
      </c>
      <c r="K25" s="1">
        <v>120</v>
      </c>
      <c r="L25" s="1">
        <v>0</v>
      </c>
      <c r="M25" s="1">
        <v>0</v>
      </c>
      <c r="N25" s="1">
        <v>495</v>
      </c>
      <c r="O25" s="236">
        <v>8697</v>
      </c>
      <c r="P25" s="1">
        <f t="shared" si="7"/>
        <v>8386.4399999999987</v>
      </c>
      <c r="Q25" s="1">
        <f t="shared" si="4"/>
        <v>17083.439999999999</v>
      </c>
      <c r="R25" s="11"/>
      <c r="S25" s="1">
        <v>7182.5</v>
      </c>
      <c r="T25" s="9">
        <f t="shared" si="5"/>
        <v>0</v>
      </c>
      <c r="U25" s="1">
        <v>7182.5</v>
      </c>
      <c r="V25" s="8">
        <f t="shared" si="6"/>
        <v>0</v>
      </c>
      <c r="W25" s="1"/>
      <c r="X25" s="1"/>
      <c r="Y25" s="1"/>
      <c r="Z25" s="1"/>
      <c r="AA25" s="1"/>
      <c r="AB25" s="1"/>
      <c r="AC25" s="1"/>
      <c r="AD25" s="1"/>
      <c r="AE25" s="1"/>
      <c r="AF25" s="1"/>
      <c r="AG25" s="1"/>
      <c r="AH25" s="1"/>
      <c r="AI25" s="1"/>
      <c r="AJ25" s="1"/>
      <c r="AK25" s="1"/>
      <c r="AL25" s="1"/>
    </row>
    <row r="26" spans="1:38">
      <c r="A26" s="134" t="s">
        <v>33</v>
      </c>
      <c r="B26" s="135"/>
      <c r="C26" s="135"/>
      <c r="D26" s="135"/>
      <c r="E26" s="135"/>
      <c r="F26" s="135"/>
      <c r="G26" s="135"/>
      <c r="H26" s="135"/>
      <c r="I26" s="135"/>
      <c r="J26" s="135"/>
      <c r="K26" s="135"/>
      <c r="L26" s="135"/>
      <c r="M26" s="135"/>
      <c r="N26" s="135"/>
      <c r="O26" s="237"/>
      <c r="P26" s="135"/>
      <c r="Q26" s="135"/>
      <c r="R26" s="11"/>
      <c r="S26" s="135"/>
      <c r="T26" s="136"/>
      <c r="U26" s="135"/>
      <c r="V26" s="137"/>
      <c r="W26" s="1"/>
      <c r="X26" s="1"/>
      <c r="Y26" s="1"/>
      <c r="Z26" s="1"/>
      <c r="AA26" s="1"/>
      <c r="AB26" s="1"/>
      <c r="AC26" s="1"/>
      <c r="AD26" s="1"/>
      <c r="AE26" s="1"/>
      <c r="AF26" s="1"/>
      <c r="AG26" s="1"/>
      <c r="AH26" s="1"/>
      <c r="AI26" s="1"/>
      <c r="AJ26" s="1"/>
      <c r="AK26" s="1"/>
      <c r="AL26" s="1"/>
    </row>
    <row r="27" spans="1:38" ht="17.25">
      <c r="A27" t="s">
        <v>163</v>
      </c>
      <c r="B27" s="1">
        <v>4973</v>
      </c>
      <c r="C27" s="1">
        <v>204</v>
      </c>
      <c r="D27" s="1">
        <v>240</v>
      </c>
      <c r="E27" s="1">
        <v>124</v>
      </c>
      <c r="F27" s="1">
        <v>50</v>
      </c>
      <c r="G27" s="1">
        <v>30.72</v>
      </c>
      <c r="H27" s="1">
        <v>65.28</v>
      </c>
      <c r="I27" s="1">
        <v>600</v>
      </c>
      <c r="J27" s="1">
        <v>0</v>
      </c>
      <c r="K27" s="1">
        <v>120</v>
      </c>
      <c r="L27" s="1">
        <v>96</v>
      </c>
      <c r="M27" s="1">
        <v>2247</v>
      </c>
      <c r="N27" s="142">
        <v>1173</v>
      </c>
      <c r="O27" s="236">
        <v>7350</v>
      </c>
      <c r="P27" s="1">
        <f>SUM(B27:N27)</f>
        <v>9923</v>
      </c>
      <c r="Q27" s="1">
        <f t="shared" ref="Q27:Q29" si="9">SUM(O27:P27)</f>
        <v>17273</v>
      </c>
      <c r="R27" s="11"/>
      <c r="S27" s="1">
        <v>4973</v>
      </c>
      <c r="T27" s="9">
        <f>S27-B27</f>
        <v>0</v>
      </c>
      <c r="U27" s="1">
        <v>4973</v>
      </c>
      <c r="V27" s="8">
        <f t="shared" ref="V27:V29" si="10">U27-S27</f>
        <v>0</v>
      </c>
      <c r="W27" s="1"/>
      <c r="X27" s="1"/>
      <c r="Y27" s="1"/>
      <c r="Z27" s="1"/>
      <c r="AA27" s="1"/>
      <c r="AB27" s="1"/>
      <c r="AC27" s="1"/>
      <c r="AD27" s="1"/>
      <c r="AE27" s="1"/>
      <c r="AF27" s="1"/>
      <c r="AG27" s="1"/>
      <c r="AH27" s="1"/>
      <c r="AI27" s="1"/>
      <c r="AJ27" s="1"/>
      <c r="AK27" s="1"/>
      <c r="AL27" s="1"/>
    </row>
    <row r="28" spans="1:38"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 t="shared" si="9"/>
        <v>17367</v>
      </c>
      <c r="R28" s="11"/>
      <c r="S28" s="1">
        <v>4482</v>
      </c>
      <c r="T28" s="9">
        <f>S28-B28</f>
        <v>0</v>
      </c>
      <c r="U28" s="1">
        <v>4482</v>
      </c>
      <c r="V28" s="8">
        <f t="shared" si="10"/>
        <v>0</v>
      </c>
      <c r="W28" s="1"/>
      <c r="X28" s="1"/>
      <c r="Y28" s="1"/>
      <c r="Z28" s="1"/>
      <c r="AA28" s="1"/>
      <c r="AB28" s="1"/>
      <c r="AC28" s="1"/>
      <c r="AD28" s="1"/>
      <c r="AE28" s="1"/>
      <c r="AF28" s="1"/>
      <c r="AG28" s="1"/>
      <c r="AH28" s="1"/>
      <c r="AI28" s="1"/>
      <c r="AJ28" s="1"/>
      <c r="AK28" s="1"/>
      <c r="AL28" s="1"/>
    </row>
    <row r="29" spans="1:38">
      <c r="A29" t="s">
        <v>34</v>
      </c>
      <c r="B29" s="1">
        <v>2618</v>
      </c>
      <c r="C29" s="1">
        <v>0</v>
      </c>
      <c r="D29" s="1">
        <v>240</v>
      </c>
      <c r="E29" s="1">
        <v>0</v>
      </c>
      <c r="F29" s="1">
        <v>50</v>
      </c>
      <c r="G29" s="1">
        <v>48</v>
      </c>
      <c r="H29" s="1">
        <v>48</v>
      </c>
      <c r="I29" s="1">
        <v>0</v>
      </c>
      <c r="J29" s="1">
        <v>0</v>
      </c>
      <c r="K29" s="1">
        <v>120</v>
      </c>
      <c r="L29" s="1">
        <v>96</v>
      </c>
      <c r="M29" s="1">
        <v>731.5</v>
      </c>
      <c r="N29" s="1">
        <v>398</v>
      </c>
      <c r="O29" s="236">
        <v>3300</v>
      </c>
      <c r="P29" s="1">
        <f>SUM(B29:N29)</f>
        <v>4349.5</v>
      </c>
      <c r="Q29" s="1">
        <f t="shared" si="9"/>
        <v>7649.5</v>
      </c>
      <c r="R29" s="11"/>
      <c r="S29" s="1">
        <v>2618</v>
      </c>
      <c r="T29" s="9">
        <f>S29-B29</f>
        <v>0</v>
      </c>
      <c r="U29" s="1">
        <v>2618</v>
      </c>
      <c r="V29" s="8">
        <f t="shared" si="10"/>
        <v>0</v>
      </c>
      <c r="W29" s="1"/>
      <c r="X29" s="1"/>
      <c r="Y29" s="1"/>
      <c r="Z29" s="1"/>
      <c r="AA29" s="1"/>
      <c r="AB29" s="1"/>
      <c r="AC29" s="1"/>
      <c r="AD29" s="1"/>
      <c r="AE29" s="1"/>
      <c r="AF29" s="1"/>
      <c r="AG29" s="1"/>
      <c r="AH29" s="1"/>
      <c r="AI29" s="1"/>
      <c r="AJ29" s="1"/>
      <c r="AK29" s="1"/>
      <c r="AL29" s="1"/>
    </row>
    <row r="30" spans="1:38">
      <c r="A30" s="134" t="s">
        <v>35</v>
      </c>
      <c r="B30" s="135"/>
      <c r="C30" s="135"/>
      <c r="D30" s="135"/>
      <c r="E30" s="135"/>
      <c r="F30" s="135"/>
      <c r="G30" s="135"/>
      <c r="H30" s="135"/>
      <c r="I30" s="135"/>
      <c r="J30" s="135"/>
      <c r="K30" s="135"/>
      <c r="L30" s="135"/>
      <c r="M30" s="135"/>
      <c r="N30" s="135"/>
      <c r="O30" s="237"/>
      <c r="P30" s="135"/>
      <c r="Q30" s="135"/>
      <c r="R30" s="11"/>
      <c r="S30" s="135"/>
      <c r="T30" s="136"/>
      <c r="U30" s="135"/>
      <c r="V30" s="137"/>
      <c r="W30" s="1"/>
      <c r="X30" s="1"/>
      <c r="Y30" s="1"/>
      <c r="Z30" s="1"/>
      <c r="AA30" s="1"/>
      <c r="AB30" s="1"/>
      <c r="AC30" s="1"/>
      <c r="AD30" s="1"/>
      <c r="AE30" s="1"/>
      <c r="AF30" s="1"/>
      <c r="AG30" s="1"/>
      <c r="AH30" s="1"/>
      <c r="AI30" s="1"/>
      <c r="AJ30" s="1"/>
      <c r="AK30" s="1"/>
      <c r="AL30" s="1"/>
    </row>
    <row r="31" spans="1:38">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SUM(B31:N31)</f>
        <v>4321.3600000000006</v>
      </c>
      <c r="Q31" s="1">
        <f t="shared" ref="Q31:Q42" si="11">SUM(O31:P31)</f>
        <v>4321.3600000000006</v>
      </c>
      <c r="R31" s="11"/>
      <c r="S31" s="241">
        <v>3086.08</v>
      </c>
      <c r="T31" s="9">
        <f t="shared" ref="T31:T42" si="12">S31-B31</f>
        <v>0</v>
      </c>
      <c r="U31" s="1">
        <v>3086.08</v>
      </c>
      <c r="V31" s="8">
        <f t="shared" ref="V31:V42" si="13">U31-S31</f>
        <v>0</v>
      </c>
      <c r="W31" s="1"/>
      <c r="X31" s="1"/>
      <c r="Y31" s="1"/>
      <c r="Z31" s="1"/>
      <c r="AA31" s="1"/>
      <c r="AB31" s="1"/>
      <c r="AC31" s="1"/>
      <c r="AD31" s="1"/>
      <c r="AE31" s="1"/>
      <c r="AF31" s="1"/>
      <c r="AG31" s="1"/>
      <c r="AH31" s="1"/>
      <c r="AI31" s="1"/>
      <c r="AJ31" s="1"/>
      <c r="AK31" s="1"/>
      <c r="AL31" s="1"/>
    </row>
    <row r="32" spans="1:38">
      <c r="A32" t="s">
        <v>37</v>
      </c>
      <c r="B32" s="1">
        <v>3214.15</v>
      </c>
      <c r="C32" s="1">
        <v>120.89</v>
      </c>
      <c r="D32" s="1">
        <v>168</v>
      </c>
      <c r="E32" s="1">
        <v>72</v>
      </c>
      <c r="F32" s="1">
        <v>0</v>
      </c>
      <c r="G32" s="1">
        <v>0</v>
      </c>
      <c r="H32" s="1">
        <v>96</v>
      </c>
      <c r="I32" s="1">
        <v>168</v>
      </c>
      <c r="J32" s="1">
        <v>120</v>
      </c>
      <c r="K32" s="1">
        <v>120</v>
      </c>
      <c r="L32" s="1">
        <v>0</v>
      </c>
      <c r="M32" s="142">
        <v>150</v>
      </c>
      <c r="N32" s="1">
        <v>204</v>
      </c>
      <c r="O32" s="236">
        <v>0</v>
      </c>
      <c r="P32" s="1">
        <f t="shared" ref="P32:P42" si="14">SUM(B32:N32)</f>
        <v>4433.04</v>
      </c>
      <c r="Q32" s="1">
        <f t="shared" si="11"/>
        <v>4433.04</v>
      </c>
      <c r="R32" s="11"/>
      <c r="S32" s="1">
        <v>3214.15</v>
      </c>
      <c r="T32" s="9">
        <f t="shared" si="12"/>
        <v>0</v>
      </c>
      <c r="U32" s="1">
        <v>3214.15</v>
      </c>
      <c r="V32" s="8">
        <f t="shared" si="13"/>
        <v>0</v>
      </c>
      <c r="W32" s="1"/>
      <c r="X32" s="1"/>
      <c r="Y32" s="1"/>
      <c r="Z32" s="1"/>
      <c r="AA32" s="1"/>
      <c r="AB32" s="1"/>
      <c r="AC32" s="1"/>
      <c r="AD32" s="1"/>
      <c r="AE32" s="1"/>
      <c r="AF32" s="1"/>
      <c r="AG32" s="1"/>
      <c r="AH32" s="1"/>
      <c r="AI32" s="1"/>
      <c r="AJ32" s="1"/>
      <c r="AK32" s="1"/>
      <c r="AL32" s="1"/>
    </row>
    <row r="33" spans="1:38">
      <c r="A33" t="s">
        <v>38</v>
      </c>
      <c r="B33" s="1">
        <v>3214.15</v>
      </c>
      <c r="C33" s="1">
        <v>120.89</v>
      </c>
      <c r="D33" s="1">
        <v>168</v>
      </c>
      <c r="E33" s="1">
        <v>72</v>
      </c>
      <c r="F33" s="1">
        <v>0</v>
      </c>
      <c r="G33" s="1">
        <v>0</v>
      </c>
      <c r="H33" s="1">
        <v>96</v>
      </c>
      <c r="I33" s="1">
        <v>168</v>
      </c>
      <c r="J33" s="1">
        <v>120</v>
      </c>
      <c r="K33" s="1">
        <v>120</v>
      </c>
      <c r="L33" s="1">
        <v>0</v>
      </c>
      <c r="M33" s="1">
        <v>150</v>
      </c>
      <c r="N33" s="1">
        <v>50</v>
      </c>
      <c r="O33" s="236">
        <v>0</v>
      </c>
      <c r="P33" s="1">
        <f t="shared" si="14"/>
        <v>4279.04</v>
      </c>
      <c r="Q33" s="1">
        <f t="shared" si="11"/>
        <v>4279.04</v>
      </c>
      <c r="R33" s="11"/>
      <c r="S33" s="1">
        <v>3214.15</v>
      </c>
      <c r="T33" s="9">
        <f t="shared" si="12"/>
        <v>0</v>
      </c>
      <c r="U33" s="1">
        <v>3214.15</v>
      </c>
      <c r="V33" s="8">
        <f t="shared" si="13"/>
        <v>0</v>
      </c>
      <c r="W33" s="1"/>
      <c r="X33" s="1"/>
      <c r="Y33" s="1"/>
      <c r="Z33" s="1"/>
      <c r="AA33" s="1"/>
      <c r="AB33" s="1"/>
      <c r="AC33" s="1"/>
      <c r="AD33" s="1"/>
      <c r="AE33" s="1"/>
      <c r="AF33" s="1"/>
      <c r="AG33" s="1"/>
      <c r="AH33" s="1"/>
      <c r="AI33" s="1"/>
      <c r="AJ33" s="1"/>
      <c r="AK33" s="1"/>
      <c r="AL33" s="1"/>
    </row>
    <row r="34" spans="1:38">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1"/>
        <v>4219.04</v>
      </c>
      <c r="R34" s="11"/>
      <c r="S34" s="1">
        <v>3214.15</v>
      </c>
      <c r="T34" s="9">
        <f t="shared" si="12"/>
        <v>0</v>
      </c>
      <c r="U34" s="1">
        <v>3214.15</v>
      </c>
      <c r="V34" s="8">
        <f t="shared" si="13"/>
        <v>0</v>
      </c>
      <c r="W34" s="1"/>
      <c r="X34" s="1"/>
      <c r="Y34" s="1"/>
      <c r="Z34" s="1"/>
      <c r="AA34" s="1"/>
      <c r="AB34" s="1"/>
      <c r="AC34" s="1"/>
      <c r="AD34" s="1"/>
      <c r="AE34" s="1"/>
      <c r="AF34" s="1"/>
      <c r="AG34" s="1"/>
      <c r="AH34" s="1"/>
      <c r="AI34" s="1"/>
      <c r="AJ34" s="1"/>
      <c r="AK34" s="1"/>
      <c r="AL34" s="1"/>
    </row>
    <row r="35" spans="1:38">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4"/>
        <v>4199.04</v>
      </c>
      <c r="Q35" s="1">
        <f t="shared" si="11"/>
        <v>4199.04</v>
      </c>
      <c r="R35" s="11"/>
      <c r="S35" s="1">
        <v>3214.15</v>
      </c>
      <c r="T35" s="9">
        <f t="shared" si="12"/>
        <v>0</v>
      </c>
      <c r="U35" s="1">
        <v>3214.15</v>
      </c>
      <c r="V35" s="8">
        <f t="shared" si="13"/>
        <v>0</v>
      </c>
      <c r="W35" s="1"/>
      <c r="X35" s="1"/>
      <c r="Y35" s="1"/>
      <c r="Z35" s="1"/>
      <c r="AA35" s="1"/>
      <c r="AB35" s="1"/>
      <c r="AC35" s="1"/>
      <c r="AD35" s="1"/>
      <c r="AE35" s="1"/>
      <c r="AF35" s="1"/>
      <c r="AG35" s="1"/>
      <c r="AH35" s="1"/>
      <c r="AI35" s="1"/>
      <c r="AJ35" s="1"/>
      <c r="AK35" s="1"/>
      <c r="AL35" s="1"/>
    </row>
    <row r="36" spans="1:38">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4"/>
        <v>4255.04</v>
      </c>
      <c r="Q36" s="1">
        <f t="shared" si="11"/>
        <v>4255.04</v>
      </c>
      <c r="R36" s="11"/>
      <c r="S36" s="1">
        <v>3214.15</v>
      </c>
      <c r="T36" s="9">
        <f t="shared" si="12"/>
        <v>0</v>
      </c>
      <c r="U36" s="1">
        <v>3214.15</v>
      </c>
      <c r="V36" s="8">
        <f t="shared" si="13"/>
        <v>0</v>
      </c>
      <c r="W36" s="1"/>
      <c r="X36" s="1"/>
      <c r="Y36" s="1"/>
      <c r="Z36" s="1"/>
      <c r="AA36" s="1"/>
      <c r="AB36" s="1"/>
      <c r="AC36" s="1"/>
      <c r="AD36" s="1"/>
      <c r="AE36" s="1"/>
      <c r="AF36" s="1"/>
      <c r="AG36" s="1"/>
      <c r="AH36" s="1"/>
      <c r="AI36" s="1"/>
      <c r="AJ36" s="1"/>
      <c r="AK36" s="1"/>
      <c r="AL36" s="1"/>
    </row>
    <row r="37" spans="1:38">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4"/>
        <v>4299.04</v>
      </c>
      <c r="Q37" s="1">
        <f t="shared" si="11"/>
        <v>4299.04</v>
      </c>
      <c r="R37" s="11"/>
      <c r="S37" s="1">
        <v>3214.15</v>
      </c>
      <c r="T37" s="9">
        <f t="shared" si="12"/>
        <v>0</v>
      </c>
      <c r="U37" s="1">
        <v>3214.15</v>
      </c>
      <c r="V37" s="8">
        <f t="shared" si="13"/>
        <v>0</v>
      </c>
      <c r="W37" s="1"/>
      <c r="X37" s="1"/>
      <c r="Y37" s="1"/>
      <c r="Z37" s="1"/>
      <c r="AA37" s="1"/>
      <c r="AB37" s="1"/>
      <c r="AC37" s="1"/>
      <c r="AD37" s="1"/>
      <c r="AE37" s="1"/>
      <c r="AF37" s="1"/>
      <c r="AG37" s="1"/>
      <c r="AH37" s="1"/>
      <c r="AI37" s="1"/>
      <c r="AJ37" s="1"/>
      <c r="AK37" s="1"/>
      <c r="AL37" s="1"/>
    </row>
    <row r="38" spans="1:38">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4"/>
        <v>4209.04</v>
      </c>
      <c r="Q38" s="1">
        <f t="shared" si="11"/>
        <v>4209.04</v>
      </c>
      <c r="R38" s="11"/>
      <c r="S38" s="1">
        <v>3214.15</v>
      </c>
      <c r="T38" s="9">
        <f t="shared" si="12"/>
        <v>0</v>
      </c>
      <c r="U38" s="1">
        <v>3214.15</v>
      </c>
      <c r="V38" s="8">
        <f t="shared" si="13"/>
        <v>0</v>
      </c>
      <c r="W38" s="1"/>
      <c r="X38" s="1"/>
      <c r="Y38" s="1"/>
      <c r="Z38" s="1"/>
      <c r="AA38" s="1"/>
      <c r="AB38" s="1"/>
      <c r="AC38" s="1"/>
      <c r="AD38" s="1"/>
      <c r="AE38" s="1"/>
      <c r="AF38" s="1"/>
      <c r="AG38" s="1"/>
      <c r="AH38" s="1"/>
      <c r="AI38" s="1"/>
      <c r="AJ38" s="1"/>
      <c r="AK38" s="1"/>
      <c r="AL38" s="1"/>
    </row>
    <row r="39" spans="1:38" s="141" customFormat="1">
      <c r="A39" s="141" t="s">
        <v>43</v>
      </c>
      <c r="B39" s="142">
        <v>3214.15</v>
      </c>
      <c r="C39" s="142">
        <v>120.89</v>
      </c>
      <c r="D39" s="142">
        <v>168</v>
      </c>
      <c r="E39" s="142">
        <v>72</v>
      </c>
      <c r="F39" s="142">
        <v>0</v>
      </c>
      <c r="G39" s="142">
        <v>0</v>
      </c>
      <c r="H39" s="142">
        <v>96</v>
      </c>
      <c r="I39" s="142">
        <v>168</v>
      </c>
      <c r="J39" s="142">
        <v>120</v>
      </c>
      <c r="K39" s="142">
        <v>120</v>
      </c>
      <c r="L39" s="142">
        <v>0</v>
      </c>
      <c r="M39" s="142">
        <v>60</v>
      </c>
      <c r="N39" s="142">
        <v>106</v>
      </c>
      <c r="O39" s="236">
        <v>0</v>
      </c>
      <c r="P39" s="142">
        <f t="shared" si="14"/>
        <v>4245.04</v>
      </c>
      <c r="Q39" s="142">
        <f t="shared" si="11"/>
        <v>4245.04</v>
      </c>
      <c r="R39" s="143"/>
      <c r="S39" s="142">
        <v>3214.15</v>
      </c>
      <c r="T39" s="144">
        <f t="shared" si="12"/>
        <v>0</v>
      </c>
      <c r="U39" s="142">
        <v>3214.15</v>
      </c>
      <c r="V39" s="145">
        <f t="shared" si="13"/>
        <v>0</v>
      </c>
      <c r="W39" s="142"/>
      <c r="X39" s="142"/>
      <c r="Y39" s="142"/>
      <c r="Z39" s="142"/>
      <c r="AA39" s="142"/>
      <c r="AB39" s="142"/>
      <c r="AC39" s="142"/>
      <c r="AD39" s="142"/>
      <c r="AE39" s="142"/>
      <c r="AF39" s="142"/>
      <c r="AG39" s="142"/>
      <c r="AH39" s="142"/>
      <c r="AI39" s="142"/>
      <c r="AJ39" s="142"/>
      <c r="AK39" s="142"/>
      <c r="AL39" s="142"/>
    </row>
    <row r="40" spans="1:38">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1"/>
        <v>4334.87</v>
      </c>
      <c r="R40" s="11"/>
      <c r="S40" s="1">
        <v>3214.15</v>
      </c>
      <c r="T40" s="9">
        <f t="shared" si="12"/>
        <v>0</v>
      </c>
      <c r="U40" s="1">
        <v>3214.15</v>
      </c>
      <c r="V40" s="8">
        <f t="shared" si="13"/>
        <v>0</v>
      </c>
      <c r="W40" s="1"/>
      <c r="X40" s="1"/>
      <c r="Y40" s="1"/>
      <c r="Z40" s="1"/>
      <c r="AA40" s="1"/>
      <c r="AB40" s="1"/>
      <c r="AC40" s="1"/>
      <c r="AD40" s="1"/>
      <c r="AE40" s="1"/>
      <c r="AF40" s="1"/>
      <c r="AG40" s="1"/>
      <c r="AH40" s="1"/>
      <c r="AI40" s="1"/>
      <c r="AJ40" s="1"/>
      <c r="AK40" s="1"/>
      <c r="AL40" s="1"/>
    </row>
    <row r="41" spans="1:38">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4"/>
        <v>4209.04</v>
      </c>
      <c r="Q41" s="1">
        <f t="shared" si="11"/>
        <v>4209.04</v>
      </c>
      <c r="R41" s="11"/>
      <c r="S41" s="1">
        <v>3214.15</v>
      </c>
      <c r="T41" s="9">
        <f t="shared" si="12"/>
        <v>0</v>
      </c>
      <c r="U41" s="1">
        <v>3214.15</v>
      </c>
      <c r="V41" s="8">
        <f t="shared" si="13"/>
        <v>0</v>
      </c>
      <c r="W41" s="1"/>
      <c r="X41" s="1"/>
      <c r="Y41" s="1"/>
      <c r="Z41" s="1"/>
      <c r="AA41" s="1"/>
      <c r="AB41" s="1"/>
      <c r="AC41" s="1"/>
      <c r="AD41" s="1"/>
      <c r="AE41" s="1"/>
      <c r="AF41" s="1"/>
      <c r="AG41" s="1"/>
      <c r="AH41" s="1"/>
      <c r="AI41" s="1"/>
      <c r="AJ41" s="1"/>
      <c r="AK41" s="1"/>
      <c r="AL41" s="1"/>
    </row>
    <row r="42" spans="1:38">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4"/>
        <v>4149.04</v>
      </c>
      <c r="Q42" s="1">
        <f t="shared" si="11"/>
        <v>4149.04</v>
      </c>
      <c r="R42" s="11"/>
      <c r="S42" s="1">
        <v>3214.15</v>
      </c>
      <c r="T42" s="9">
        <f t="shared" si="12"/>
        <v>0</v>
      </c>
      <c r="U42" s="1">
        <v>3214.15</v>
      </c>
      <c r="V42" s="8">
        <f t="shared" si="13"/>
        <v>0</v>
      </c>
      <c r="W42" s="1"/>
      <c r="X42" s="1"/>
      <c r="Y42" s="1"/>
      <c r="Z42" s="1"/>
      <c r="AA42" s="1"/>
      <c r="AB42" s="1"/>
      <c r="AC42" s="1"/>
      <c r="AD42" s="1"/>
      <c r="AE42" s="1"/>
      <c r="AF42" s="1"/>
      <c r="AG42" s="1"/>
      <c r="AH42" s="1"/>
      <c r="AI42" s="1"/>
      <c r="AJ42" s="1"/>
      <c r="AK42" s="1"/>
      <c r="AL42" s="1"/>
    </row>
    <row r="45" spans="1:38" ht="30.75" customHeight="1">
      <c r="A45" s="239" t="s">
        <v>193</v>
      </c>
      <c r="B45" s="239"/>
      <c r="C45" s="239"/>
      <c r="D45" s="239"/>
      <c r="E45" s="239"/>
      <c r="F45" s="239"/>
      <c r="G45" s="239"/>
      <c r="H45" s="239"/>
      <c r="I45" s="239"/>
      <c r="J45" s="239"/>
      <c r="K45" s="239"/>
      <c r="L45" s="239"/>
      <c r="M45" s="239"/>
      <c r="N45" s="239"/>
      <c r="O45" s="239"/>
      <c r="P45" s="239"/>
      <c r="Q45" s="239"/>
      <c r="R45" s="239"/>
    </row>
    <row r="48" spans="1:38">
      <c r="A48" s="150" t="s">
        <v>180</v>
      </c>
    </row>
    <row r="49" spans="1:1">
      <c r="A49" s="150" t="s">
        <v>166</v>
      </c>
    </row>
    <row r="50" spans="1:1">
      <c r="A50" s="150" t="s">
        <v>167</v>
      </c>
    </row>
  </sheetData>
  <mergeCells count="1">
    <mergeCell ref="A45:R45"/>
  </mergeCells>
  <pageMargins left="0.7" right="0.7" top="0.75" bottom="0.75" header="0.3" footer="0.3"/>
  <pageSetup paperSize="5" scale="64" fitToHeight="0" orientation="landscape" r:id="rId1"/>
  <ignoredErrors>
    <ignoredError sqref="P27:P29 P17:P23 P8:P12 P7 P25 P14: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48"/>
  <sheetViews>
    <sheetView workbookViewId="0">
      <pane xSplit="1" ySplit="4" topLeftCell="B20" activePane="bottomRight" state="frozen"/>
      <selection activeCell="A2" sqref="A2"/>
      <selection pane="topRight" activeCell="A2" sqref="A2"/>
      <selection pane="bottomLeft" activeCell="A2" sqref="A2"/>
      <selection pane="bottomRight" activeCell="S24" sqref="S24"/>
    </sheetView>
  </sheetViews>
  <sheetFormatPr defaultRowHeight="15"/>
  <cols>
    <col min="1" max="1" width="24.57031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140625" bestFit="1" customWidth="1"/>
    <col min="20" max="22" width="12.85546875" customWidth="1"/>
    <col min="24" max="24" width="11.42578125" customWidth="1"/>
  </cols>
  <sheetData>
    <row r="1" spans="1:41" s="5" customFormat="1">
      <c r="A1" s="5" t="s">
        <v>215</v>
      </c>
      <c r="B1" s="6"/>
      <c r="C1" s="6"/>
      <c r="D1" s="6"/>
      <c r="E1" s="6"/>
      <c r="F1" s="6"/>
      <c r="G1" s="6"/>
      <c r="H1" s="6"/>
      <c r="I1" s="6"/>
      <c r="J1" s="6"/>
      <c r="K1" s="6"/>
      <c r="L1" s="6"/>
      <c r="M1" s="6"/>
      <c r="N1" s="6"/>
      <c r="O1" s="6"/>
      <c r="P1" s="6"/>
      <c r="Q1" s="6"/>
      <c r="R1" s="6"/>
    </row>
    <row r="2" spans="1:41" s="5" customFormat="1">
      <c r="A2" s="5" t="s">
        <v>11</v>
      </c>
      <c r="B2" s="6"/>
      <c r="C2" s="6"/>
      <c r="D2" s="6"/>
      <c r="E2" s="6"/>
      <c r="F2" s="6"/>
      <c r="G2" s="6"/>
      <c r="H2" s="6"/>
      <c r="I2" s="6"/>
      <c r="J2" s="6"/>
      <c r="K2" s="6"/>
      <c r="L2" s="6"/>
      <c r="M2" s="6"/>
      <c r="N2" s="6"/>
      <c r="O2" s="6"/>
      <c r="P2" s="6"/>
      <c r="Q2" s="6"/>
      <c r="R2" s="6"/>
    </row>
    <row r="4" spans="1:41" s="4" customFormat="1" ht="45">
      <c r="A4" s="2" t="s">
        <v>0</v>
      </c>
      <c r="B4" s="3" t="s">
        <v>1</v>
      </c>
      <c r="C4" s="3" t="s">
        <v>128</v>
      </c>
      <c r="D4" s="3" t="s">
        <v>2</v>
      </c>
      <c r="E4" s="3" t="s">
        <v>3</v>
      </c>
      <c r="F4" s="3" t="s">
        <v>4</v>
      </c>
      <c r="G4" s="3" t="s">
        <v>5</v>
      </c>
      <c r="H4" s="3" t="s">
        <v>68</v>
      </c>
      <c r="I4" s="3" t="s">
        <v>69</v>
      </c>
      <c r="J4" s="3" t="s">
        <v>67</v>
      </c>
      <c r="K4" s="3" t="s">
        <v>6</v>
      </c>
      <c r="L4" s="3" t="s">
        <v>7</v>
      </c>
      <c r="M4" s="3" t="s">
        <v>8</v>
      </c>
      <c r="N4" s="3" t="s">
        <v>9</v>
      </c>
      <c r="O4" s="234" t="s">
        <v>10</v>
      </c>
      <c r="P4" s="3" t="s">
        <v>19</v>
      </c>
      <c r="Q4" s="3" t="s">
        <v>20</v>
      </c>
      <c r="R4" s="10"/>
      <c r="S4" s="4" t="s">
        <v>71</v>
      </c>
      <c r="T4" s="4" t="s">
        <v>72</v>
      </c>
      <c r="U4" s="4" t="s">
        <v>73</v>
      </c>
      <c r="V4" s="4" t="s">
        <v>181</v>
      </c>
      <c r="X4" s="4" t="s">
        <v>133</v>
      </c>
      <c r="Z4" s="3"/>
      <c r="AA4" s="3"/>
      <c r="AB4" s="3"/>
      <c r="AC4" s="3"/>
      <c r="AD4" s="3"/>
      <c r="AE4" s="3"/>
      <c r="AF4" s="3"/>
      <c r="AG4" s="3"/>
      <c r="AH4" s="3"/>
      <c r="AI4" s="3"/>
      <c r="AJ4" s="3"/>
      <c r="AK4" s="3"/>
      <c r="AL4" s="3"/>
      <c r="AM4" s="3"/>
      <c r="AN4" s="3"/>
      <c r="AO4" s="3"/>
    </row>
    <row r="5" spans="1:41" s="129" customFormat="1">
      <c r="A5" s="131" t="s">
        <v>22</v>
      </c>
      <c r="B5" s="132"/>
      <c r="C5" s="132"/>
      <c r="D5" s="132"/>
      <c r="E5" s="132"/>
      <c r="F5" s="132"/>
      <c r="G5" s="132"/>
      <c r="H5" s="132"/>
      <c r="I5" s="132"/>
      <c r="J5" s="132"/>
      <c r="K5" s="132"/>
      <c r="L5" s="132"/>
      <c r="M5" s="132"/>
      <c r="N5" s="132"/>
      <c r="O5" s="235"/>
      <c r="P5" s="132"/>
      <c r="Q5" s="132"/>
      <c r="R5" s="139"/>
      <c r="S5" s="131"/>
      <c r="T5" s="131"/>
      <c r="U5" s="131"/>
      <c r="V5" s="131"/>
      <c r="W5" s="131"/>
      <c r="X5" s="131"/>
    </row>
    <row r="6" spans="1:41">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 t="shared" ref="Q6:Q14" si="0">SUM(O6:P6)</f>
        <v>16706</v>
      </c>
      <c r="R6" s="11"/>
      <c r="S6" s="1">
        <v>5140</v>
      </c>
      <c r="T6" s="9">
        <f t="shared" ref="T6:T14" si="1">S6-B6</f>
        <v>0</v>
      </c>
      <c r="U6" s="1">
        <v>5140</v>
      </c>
      <c r="V6" s="8">
        <f t="shared" ref="V6:V14" si="2">U6-S6</f>
        <v>0</v>
      </c>
      <c r="X6" s="1">
        <f t="shared" ref="X6:X14" si="3">SUM(D6:N6)</f>
        <v>2120</v>
      </c>
      <c r="Z6" s="1"/>
      <c r="AA6" s="1"/>
      <c r="AB6" s="1"/>
      <c r="AC6" s="1"/>
      <c r="AD6" s="1"/>
      <c r="AE6" s="1"/>
      <c r="AF6" s="1"/>
      <c r="AG6" s="1"/>
      <c r="AH6" s="1"/>
      <c r="AI6" s="1"/>
      <c r="AJ6" s="1"/>
      <c r="AK6" s="1"/>
      <c r="AL6" s="1"/>
      <c r="AM6" s="1"/>
      <c r="AN6" s="1"/>
      <c r="AO6" s="1"/>
    </row>
    <row r="7" spans="1:41">
      <c r="A7" t="s">
        <v>13</v>
      </c>
      <c r="B7" s="1">
        <v>5553</v>
      </c>
      <c r="C7" s="1">
        <v>2338</v>
      </c>
      <c r="D7" s="1">
        <v>240</v>
      </c>
      <c r="E7" s="1">
        <v>138</v>
      </c>
      <c r="F7" s="1">
        <v>50</v>
      </c>
      <c r="G7" s="1">
        <v>37</v>
      </c>
      <c r="H7" s="1">
        <v>96</v>
      </c>
      <c r="I7" s="1">
        <v>0</v>
      </c>
      <c r="J7" s="1">
        <v>0</v>
      </c>
      <c r="K7" s="1">
        <v>150</v>
      </c>
      <c r="L7" s="1">
        <v>300</v>
      </c>
      <c r="M7" s="1">
        <v>1434</v>
      </c>
      <c r="N7" s="1">
        <v>418.5</v>
      </c>
      <c r="O7" s="236">
        <v>8913</v>
      </c>
      <c r="P7" s="1">
        <f t="shared" ref="P7:P13" si="4">SUM(B7:N7)</f>
        <v>10754.5</v>
      </c>
      <c r="Q7" s="1">
        <f t="shared" si="0"/>
        <v>19667.5</v>
      </c>
      <c r="R7" s="11"/>
      <c r="S7" s="1">
        <v>5553</v>
      </c>
      <c r="T7" s="9">
        <f t="shared" si="1"/>
        <v>0</v>
      </c>
      <c r="U7" s="1">
        <v>5553</v>
      </c>
      <c r="V7" s="8">
        <f t="shared" si="2"/>
        <v>0</v>
      </c>
      <c r="X7" s="1">
        <f t="shared" si="3"/>
        <v>2863.5</v>
      </c>
      <c r="Z7" s="1"/>
      <c r="AA7" s="1"/>
      <c r="AB7" s="1"/>
      <c r="AC7" s="1"/>
      <c r="AD7" s="1"/>
      <c r="AE7" s="1"/>
      <c r="AF7" s="1"/>
      <c r="AG7" s="1"/>
      <c r="AH7" s="1"/>
      <c r="AI7" s="1"/>
      <c r="AJ7" s="1"/>
      <c r="AK7" s="1"/>
      <c r="AL7" s="1"/>
      <c r="AM7" s="1"/>
      <c r="AN7" s="1"/>
      <c r="AO7" s="1"/>
    </row>
    <row r="8" spans="1:41">
      <c r="A8" t="s">
        <v>14</v>
      </c>
      <c r="B8" s="1">
        <v>5147.34</v>
      </c>
      <c r="C8" s="1">
        <v>1563.12</v>
      </c>
      <c r="D8" s="1">
        <v>240</v>
      </c>
      <c r="E8" s="1">
        <v>118</v>
      </c>
      <c r="F8" s="1">
        <v>50</v>
      </c>
      <c r="G8" s="1">
        <v>20</v>
      </c>
      <c r="H8" s="1">
        <v>96</v>
      </c>
      <c r="I8" s="1">
        <v>0</v>
      </c>
      <c r="J8" s="1">
        <v>0</v>
      </c>
      <c r="K8" s="1">
        <v>150</v>
      </c>
      <c r="L8" s="1">
        <v>300</v>
      </c>
      <c r="M8" s="1">
        <v>240</v>
      </c>
      <c r="N8" s="1">
        <v>907.2</v>
      </c>
      <c r="O8" s="236">
        <v>2000</v>
      </c>
      <c r="P8" s="1">
        <f t="shared" si="4"/>
        <v>8831.66</v>
      </c>
      <c r="Q8" s="1">
        <f t="shared" si="0"/>
        <v>10831.66</v>
      </c>
      <c r="R8" s="11"/>
      <c r="S8" s="1">
        <v>5147.34</v>
      </c>
      <c r="T8" s="9">
        <f t="shared" si="1"/>
        <v>0</v>
      </c>
      <c r="U8" s="1">
        <v>5147.34</v>
      </c>
      <c r="V8" s="8">
        <f t="shared" si="2"/>
        <v>0</v>
      </c>
      <c r="X8" s="1">
        <f t="shared" si="3"/>
        <v>2121.1999999999998</v>
      </c>
      <c r="Z8" s="1"/>
      <c r="AA8" s="1"/>
      <c r="AB8" s="1"/>
      <c r="AC8" s="1"/>
      <c r="AD8" s="1"/>
      <c r="AE8" s="1"/>
      <c r="AF8" s="1"/>
      <c r="AG8" s="1"/>
      <c r="AH8" s="1"/>
      <c r="AI8" s="1"/>
      <c r="AJ8" s="1"/>
      <c r="AK8" s="1"/>
      <c r="AL8" s="1"/>
      <c r="AM8" s="1"/>
      <c r="AN8" s="1"/>
      <c r="AO8" s="1"/>
    </row>
    <row r="9" spans="1:41">
      <c r="A9" t="s">
        <v>15</v>
      </c>
      <c r="B9" s="1">
        <v>4922</v>
      </c>
      <c r="C9" s="1">
        <v>844</v>
      </c>
      <c r="D9" s="1">
        <v>240</v>
      </c>
      <c r="E9" s="1">
        <v>120</v>
      </c>
      <c r="F9" s="1">
        <v>50</v>
      </c>
      <c r="G9" s="1">
        <v>20</v>
      </c>
      <c r="H9" s="1">
        <v>96</v>
      </c>
      <c r="I9" s="1">
        <v>0</v>
      </c>
      <c r="J9" s="1">
        <v>0</v>
      </c>
      <c r="K9" s="1">
        <v>150</v>
      </c>
      <c r="L9" s="1">
        <v>270</v>
      </c>
      <c r="M9" s="1">
        <v>414</v>
      </c>
      <c r="N9" s="1">
        <v>1107</v>
      </c>
      <c r="O9" s="236">
        <v>1093</v>
      </c>
      <c r="P9" s="1">
        <f t="shared" si="4"/>
        <v>8233</v>
      </c>
      <c r="Q9" s="1">
        <f t="shared" si="0"/>
        <v>9326</v>
      </c>
      <c r="R9" s="11"/>
      <c r="S9" s="1">
        <v>4922</v>
      </c>
      <c r="T9" s="9">
        <f t="shared" si="1"/>
        <v>0</v>
      </c>
      <c r="U9" s="1">
        <v>4922</v>
      </c>
      <c r="V9" s="8">
        <f t="shared" si="2"/>
        <v>0</v>
      </c>
      <c r="X9" s="1">
        <f t="shared" si="3"/>
        <v>2467</v>
      </c>
      <c r="Z9" s="1"/>
      <c r="AA9" s="1"/>
      <c r="AB9" s="1"/>
      <c r="AC9" s="1"/>
      <c r="AD9" s="1"/>
      <c r="AE9" s="1"/>
      <c r="AF9" s="1"/>
      <c r="AG9" s="1"/>
      <c r="AH9" s="1"/>
      <c r="AI9" s="1"/>
      <c r="AJ9" s="1"/>
      <c r="AK9" s="1"/>
      <c r="AL9" s="1"/>
      <c r="AM9" s="1"/>
      <c r="AN9" s="1"/>
      <c r="AO9" s="1"/>
    </row>
    <row r="10" spans="1:41">
      <c r="A10" t="s">
        <v>16</v>
      </c>
      <c r="B10" s="1">
        <v>5180</v>
      </c>
      <c r="C10" s="1">
        <v>1490</v>
      </c>
      <c r="D10" s="1">
        <v>240</v>
      </c>
      <c r="E10" s="1">
        <v>124</v>
      </c>
      <c r="F10" s="1">
        <v>50</v>
      </c>
      <c r="G10" s="1">
        <v>20</v>
      </c>
      <c r="H10" s="1">
        <v>96</v>
      </c>
      <c r="I10" s="1">
        <v>210</v>
      </c>
      <c r="J10" s="1">
        <v>0</v>
      </c>
      <c r="K10" s="1">
        <v>150</v>
      </c>
      <c r="L10" s="1">
        <v>192</v>
      </c>
      <c r="M10" s="1">
        <v>596</v>
      </c>
      <c r="N10" s="1">
        <v>546</v>
      </c>
      <c r="O10" s="236">
        <v>10788</v>
      </c>
      <c r="P10" s="1">
        <f t="shared" si="4"/>
        <v>8894</v>
      </c>
      <c r="Q10" s="1">
        <f t="shared" si="0"/>
        <v>19682</v>
      </c>
      <c r="R10" s="11"/>
      <c r="S10" s="1">
        <v>5180</v>
      </c>
      <c r="T10" s="9">
        <f t="shared" si="1"/>
        <v>0</v>
      </c>
      <c r="U10" s="1">
        <v>5180</v>
      </c>
      <c r="V10" s="8">
        <f t="shared" si="2"/>
        <v>0</v>
      </c>
      <c r="X10" s="1">
        <f t="shared" si="3"/>
        <v>2224</v>
      </c>
      <c r="Z10" s="1"/>
      <c r="AA10" s="1"/>
      <c r="AB10" s="1"/>
      <c r="AC10" s="1"/>
      <c r="AD10" s="1"/>
      <c r="AE10" s="1"/>
      <c r="AF10" s="1"/>
      <c r="AG10" s="1"/>
      <c r="AH10" s="1"/>
      <c r="AI10" s="1"/>
      <c r="AJ10" s="1"/>
      <c r="AK10" s="1"/>
      <c r="AL10" s="1"/>
      <c r="AM10" s="1"/>
      <c r="AN10" s="1"/>
      <c r="AO10" s="1"/>
    </row>
    <row r="11" spans="1:41">
      <c r="A11" t="s">
        <v>17</v>
      </c>
      <c r="B11" s="1">
        <v>5777</v>
      </c>
      <c r="C11" s="1">
        <v>508</v>
      </c>
      <c r="D11" s="1">
        <v>240</v>
      </c>
      <c r="E11" s="1">
        <v>115</v>
      </c>
      <c r="F11" s="1">
        <v>50</v>
      </c>
      <c r="G11" s="1">
        <v>20</v>
      </c>
      <c r="H11" s="1">
        <v>96</v>
      </c>
      <c r="I11" s="1">
        <v>0</v>
      </c>
      <c r="J11" s="1">
        <v>0</v>
      </c>
      <c r="K11" s="1">
        <v>150</v>
      </c>
      <c r="L11" s="1">
        <v>300</v>
      </c>
      <c r="M11" s="1">
        <v>784</v>
      </c>
      <c r="N11" s="1">
        <v>519</v>
      </c>
      <c r="O11" s="236">
        <v>12478</v>
      </c>
      <c r="P11" s="1">
        <f t="shared" si="4"/>
        <v>8559</v>
      </c>
      <c r="Q11" s="1">
        <f t="shared" si="0"/>
        <v>21037</v>
      </c>
      <c r="R11" s="11"/>
      <c r="S11" s="1">
        <v>5652</v>
      </c>
      <c r="T11" s="9">
        <f t="shared" si="1"/>
        <v>-125</v>
      </c>
      <c r="U11" s="1">
        <v>5652</v>
      </c>
      <c r="V11" s="8">
        <f t="shared" si="2"/>
        <v>0</v>
      </c>
      <c r="X11" s="1">
        <f t="shared" si="3"/>
        <v>2274</v>
      </c>
      <c r="Z11" s="1"/>
      <c r="AA11" s="1"/>
      <c r="AB11" s="1"/>
      <c r="AC11" s="1"/>
      <c r="AD11" s="1"/>
      <c r="AE11" s="1"/>
      <c r="AF11" s="1"/>
      <c r="AG11" s="1"/>
      <c r="AH11" s="1"/>
      <c r="AI11" s="1"/>
      <c r="AJ11" s="1"/>
      <c r="AK11" s="1"/>
      <c r="AL11" s="1"/>
      <c r="AM11" s="1"/>
      <c r="AN11" s="1"/>
      <c r="AO11" s="1"/>
    </row>
    <row r="12" spans="1:41">
      <c r="A12" t="s">
        <v>18</v>
      </c>
      <c r="B12" s="1">
        <v>5406.96</v>
      </c>
      <c r="C12" s="1">
        <v>3820.32</v>
      </c>
      <c r="D12" s="1">
        <v>240</v>
      </c>
      <c r="E12" s="1">
        <v>122.4</v>
      </c>
      <c r="F12" s="1">
        <v>50</v>
      </c>
      <c r="G12" s="1">
        <v>20</v>
      </c>
      <c r="H12" s="1">
        <v>96</v>
      </c>
      <c r="I12" s="1">
        <v>0</v>
      </c>
      <c r="J12" s="1">
        <v>0</v>
      </c>
      <c r="K12" s="1">
        <v>150</v>
      </c>
      <c r="L12" s="1">
        <v>300</v>
      </c>
      <c r="M12" s="1">
        <v>289.89999999999998</v>
      </c>
      <c r="N12" s="1">
        <v>798.42</v>
      </c>
      <c r="O12" s="236">
        <v>13728</v>
      </c>
      <c r="P12" s="1">
        <f t="shared" si="4"/>
        <v>11294</v>
      </c>
      <c r="Q12" s="1">
        <f t="shared" si="0"/>
        <v>25022</v>
      </c>
      <c r="R12" s="11"/>
      <c r="S12" s="1">
        <v>5406.96</v>
      </c>
      <c r="T12" s="9">
        <f t="shared" si="1"/>
        <v>0</v>
      </c>
      <c r="U12" s="1">
        <v>5406.96</v>
      </c>
      <c r="V12" s="8">
        <f t="shared" si="2"/>
        <v>0</v>
      </c>
      <c r="X12" s="1">
        <f t="shared" si="3"/>
        <v>2066.7199999999998</v>
      </c>
      <c r="Z12" s="1"/>
      <c r="AA12" s="1"/>
      <c r="AB12" s="1"/>
      <c r="AC12" s="1"/>
      <c r="AD12" s="1"/>
      <c r="AE12" s="1"/>
      <c r="AF12" s="1"/>
      <c r="AG12" s="1"/>
      <c r="AH12" s="1"/>
      <c r="AI12" s="1"/>
      <c r="AJ12" s="1"/>
      <c r="AK12" s="1"/>
      <c r="AL12" s="1"/>
      <c r="AM12" s="1"/>
      <c r="AN12" s="1"/>
      <c r="AO12" s="1"/>
    </row>
    <row r="13" spans="1:41">
      <c r="A13" t="s">
        <v>46</v>
      </c>
      <c r="B13" s="1">
        <v>5788</v>
      </c>
      <c r="C13" s="1">
        <v>1105</v>
      </c>
      <c r="D13" s="1">
        <v>240</v>
      </c>
      <c r="E13" s="1">
        <v>120</v>
      </c>
      <c r="F13" s="1">
        <v>50</v>
      </c>
      <c r="G13" s="1">
        <v>20</v>
      </c>
      <c r="H13" s="1">
        <v>96</v>
      </c>
      <c r="I13" s="1">
        <v>0</v>
      </c>
      <c r="J13" s="1">
        <v>0</v>
      </c>
      <c r="K13" s="1">
        <v>150</v>
      </c>
      <c r="L13" s="1">
        <v>300</v>
      </c>
      <c r="M13" s="1">
        <v>1050</v>
      </c>
      <c r="N13" s="1">
        <v>660</v>
      </c>
      <c r="O13" s="236">
        <v>12100</v>
      </c>
      <c r="P13" s="1">
        <f t="shared" si="4"/>
        <v>9579</v>
      </c>
      <c r="Q13" s="1">
        <f t="shared" si="0"/>
        <v>21679</v>
      </c>
      <c r="R13" s="11"/>
      <c r="S13" s="1">
        <v>5788</v>
      </c>
      <c r="T13" s="9">
        <f t="shared" si="1"/>
        <v>0</v>
      </c>
      <c r="U13" s="1">
        <v>5788</v>
      </c>
      <c r="V13" s="8">
        <f t="shared" si="2"/>
        <v>0</v>
      </c>
      <c r="X13" s="1">
        <f t="shared" si="3"/>
        <v>2686</v>
      </c>
      <c r="Z13" s="1"/>
      <c r="AA13" s="1"/>
      <c r="AB13" s="1"/>
      <c r="AC13" s="1"/>
      <c r="AD13" s="1"/>
      <c r="AE13" s="1"/>
      <c r="AF13" s="1"/>
      <c r="AG13" s="1"/>
      <c r="AH13" s="1"/>
      <c r="AI13" s="1"/>
      <c r="AJ13" s="1"/>
      <c r="AK13" s="1"/>
      <c r="AL13" s="1"/>
      <c r="AM13" s="1"/>
      <c r="AN13" s="1"/>
      <c r="AO13" s="1"/>
    </row>
    <row r="14" spans="1:41">
      <c r="A14" t="s">
        <v>27</v>
      </c>
      <c r="B14" s="1">
        <v>6090.38</v>
      </c>
      <c r="C14" s="1">
        <v>339.1</v>
      </c>
      <c r="D14" s="1">
        <v>240</v>
      </c>
      <c r="E14" s="1">
        <v>138</v>
      </c>
      <c r="F14" s="1">
        <v>0</v>
      </c>
      <c r="G14" s="1">
        <v>150</v>
      </c>
      <c r="H14" s="1">
        <v>96</v>
      </c>
      <c r="I14" s="1">
        <v>0</v>
      </c>
      <c r="J14" s="1">
        <v>0</v>
      </c>
      <c r="K14" s="1">
        <v>0</v>
      </c>
      <c r="L14" s="1">
        <v>0</v>
      </c>
      <c r="M14" s="1">
        <v>1934.6</v>
      </c>
      <c r="N14" s="1">
        <v>465.92</v>
      </c>
      <c r="O14" s="236">
        <v>4836</v>
      </c>
      <c r="P14" s="1">
        <f>SUM(B14:N14)</f>
        <v>9454</v>
      </c>
      <c r="Q14" s="1">
        <f t="shared" si="0"/>
        <v>14290</v>
      </c>
      <c r="R14" s="11"/>
      <c r="S14" s="1">
        <v>6090.38</v>
      </c>
      <c r="T14" s="9">
        <f t="shared" si="1"/>
        <v>0</v>
      </c>
      <c r="U14" s="1">
        <v>6090.38</v>
      </c>
      <c r="V14" s="8">
        <f t="shared" si="2"/>
        <v>0</v>
      </c>
      <c r="X14" s="1">
        <f t="shared" si="3"/>
        <v>3024.52</v>
      </c>
      <c r="Z14" s="1"/>
      <c r="AA14" s="1"/>
      <c r="AB14" s="1"/>
      <c r="AC14" s="1"/>
      <c r="AD14" s="1"/>
      <c r="AE14" s="1"/>
      <c r="AF14" s="1"/>
      <c r="AG14" s="1"/>
      <c r="AH14" s="1"/>
      <c r="AI14" s="1"/>
      <c r="AJ14" s="1"/>
      <c r="AK14" s="1"/>
      <c r="AL14" s="1"/>
      <c r="AM14" s="1"/>
      <c r="AN14" s="1"/>
      <c r="AO14" s="1"/>
    </row>
    <row r="15" spans="1:41">
      <c r="A15" s="134" t="s">
        <v>21</v>
      </c>
      <c r="B15" s="135"/>
      <c r="C15" s="135"/>
      <c r="D15" s="135"/>
      <c r="E15" s="135"/>
      <c r="F15" s="135"/>
      <c r="G15" s="135"/>
      <c r="H15" s="135"/>
      <c r="I15" s="135"/>
      <c r="J15" s="135"/>
      <c r="K15" s="135"/>
      <c r="L15" s="135"/>
      <c r="M15" s="135"/>
      <c r="N15" s="135"/>
      <c r="O15" s="237"/>
      <c r="P15" s="135"/>
      <c r="Q15" s="135"/>
      <c r="R15" s="139"/>
      <c r="S15" s="135"/>
      <c r="T15" s="136"/>
      <c r="U15" s="135"/>
      <c r="V15" s="137"/>
      <c r="W15" s="138"/>
      <c r="X15" s="138"/>
      <c r="Z15" s="1"/>
      <c r="AA15" s="1"/>
      <c r="AB15" s="1"/>
      <c r="AC15" s="1"/>
      <c r="AD15" s="1"/>
      <c r="AE15" s="1"/>
      <c r="AF15" s="1"/>
      <c r="AG15" s="1"/>
      <c r="AH15" s="1"/>
      <c r="AI15" s="1"/>
      <c r="AJ15" s="1"/>
      <c r="AK15" s="1"/>
      <c r="AL15" s="1"/>
      <c r="AM15" s="1"/>
      <c r="AN15" s="1"/>
      <c r="AO15" s="1"/>
    </row>
    <row r="16" spans="1:41">
      <c r="A16" t="s">
        <v>23</v>
      </c>
      <c r="B16" s="1">
        <v>7462.98</v>
      </c>
      <c r="C16" s="1">
        <v>574.87</v>
      </c>
      <c r="D16" s="1">
        <v>490</v>
      </c>
      <c r="E16" s="1">
        <v>160</v>
      </c>
      <c r="F16" s="1">
        <v>0</v>
      </c>
      <c r="G16" s="1">
        <v>0</v>
      </c>
      <c r="H16" s="1">
        <v>96</v>
      </c>
      <c r="I16" s="1">
        <v>0</v>
      </c>
      <c r="J16" s="1">
        <v>0</v>
      </c>
      <c r="K16" s="1">
        <v>150</v>
      </c>
      <c r="L16" s="1">
        <v>0</v>
      </c>
      <c r="M16" s="1">
        <v>2743.9</v>
      </c>
      <c r="N16" s="1">
        <v>276.25</v>
      </c>
      <c r="O16" s="236">
        <v>16677</v>
      </c>
      <c r="P16" s="1">
        <f>SUM(B16:N16)</f>
        <v>11953.999999999998</v>
      </c>
      <c r="Q16" s="1">
        <f>SUM(O16:P16)</f>
        <v>28631</v>
      </c>
      <c r="R16" s="11"/>
      <c r="S16" s="1">
        <v>7462.98</v>
      </c>
      <c r="T16" s="9">
        <f t="shared" ref="T16:T24" si="5">S16-B16</f>
        <v>0</v>
      </c>
      <c r="U16" s="1">
        <v>7462.98</v>
      </c>
      <c r="V16" s="8">
        <f t="shared" ref="V16:V25" si="6">U16-S16</f>
        <v>0</v>
      </c>
      <c r="X16" s="1">
        <f t="shared" ref="X16:X25" si="7">SUM(D16:N16)</f>
        <v>3916.15</v>
      </c>
      <c r="Z16" s="1"/>
      <c r="AA16" s="1"/>
      <c r="AB16" s="1"/>
      <c r="AC16" s="1"/>
      <c r="AD16" s="1"/>
      <c r="AE16" s="1"/>
      <c r="AF16" s="1"/>
      <c r="AG16" s="1"/>
      <c r="AH16" s="1"/>
      <c r="AI16" s="1"/>
      <c r="AJ16" s="1"/>
      <c r="AK16" s="1"/>
      <c r="AL16" s="1"/>
      <c r="AM16" s="1"/>
      <c r="AN16" s="1"/>
      <c r="AO16" s="1"/>
    </row>
    <row r="17" spans="1:41">
      <c r="A17" t="s">
        <v>25</v>
      </c>
      <c r="B17" s="1">
        <v>5522.4</v>
      </c>
      <c r="C17" s="1">
        <v>285</v>
      </c>
      <c r="D17" s="1">
        <v>400</v>
      </c>
      <c r="E17" s="1">
        <v>96</v>
      </c>
      <c r="F17" s="1">
        <v>0</v>
      </c>
      <c r="G17" s="1">
        <v>0</v>
      </c>
      <c r="H17" s="1">
        <v>96</v>
      </c>
      <c r="I17" s="1">
        <v>0</v>
      </c>
      <c r="J17" s="1">
        <v>0</v>
      </c>
      <c r="K17" s="1">
        <v>150</v>
      </c>
      <c r="L17" s="1">
        <v>60</v>
      </c>
      <c r="M17" s="1">
        <v>167.04000000000002</v>
      </c>
      <c r="N17" s="1">
        <v>743.52</v>
      </c>
      <c r="O17" s="236">
        <v>13154.16</v>
      </c>
      <c r="P17" s="1">
        <f t="shared" ref="P17:P23" si="8">SUM(B17:N17)</f>
        <v>7519.9599999999991</v>
      </c>
      <c r="Q17" s="1">
        <f t="shared" ref="Q17:Q25" si="9">SUM(O17:P17)</f>
        <v>20674.12</v>
      </c>
      <c r="R17" s="11"/>
      <c r="S17" s="142">
        <v>5372.4</v>
      </c>
      <c r="T17" s="9">
        <f t="shared" si="5"/>
        <v>-150</v>
      </c>
      <c r="U17" s="1">
        <v>5372.4</v>
      </c>
      <c r="V17" s="8">
        <f t="shared" si="6"/>
        <v>0</v>
      </c>
      <c r="X17" s="1">
        <f t="shared" si="7"/>
        <v>1712.56</v>
      </c>
      <c r="Z17" s="1"/>
      <c r="AA17" s="1"/>
      <c r="AB17" s="1"/>
      <c r="AC17" s="1"/>
      <c r="AD17" s="1"/>
      <c r="AE17" s="1"/>
      <c r="AF17" s="1"/>
      <c r="AG17" s="1"/>
      <c r="AH17" s="1"/>
      <c r="AI17" s="1"/>
      <c r="AJ17" s="1"/>
      <c r="AK17" s="1"/>
      <c r="AL17" s="1"/>
      <c r="AM17" s="1"/>
      <c r="AN17" s="1"/>
      <c r="AO17" s="1"/>
    </row>
    <row r="18" spans="1:41">
      <c r="A18" t="s">
        <v>24</v>
      </c>
      <c r="B18" s="1">
        <v>4894</v>
      </c>
      <c r="C18" s="1">
        <v>196</v>
      </c>
      <c r="D18" s="1">
        <v>240</v>
      </c>
      <c r="E18" s="1">
        <v>108</v>
      </c>
      <c r="F18" s="1">
        <v>0</v>
      </c>
      <c r="G18" s="1">
        <v>96</v>
      </c>
      <c r="H18" s="1">
        <v>0</v>
      </c>
      <c r="I18" s="1">
        <v>0</v>
      </c>
      <c r="J18" s="1">
        <v>0</v>
      </c>
      <c r="K18" s="1">
        <v>150</v>
      </c>
      <c r="L18" s="1">
        <v>39.9</v>
      </c>
      <c r="M18" s="1">
        <v>534</v>
      </c>
      <c r="N18" s="1">
        <v>681</v>
      </c>
      <c r="O18" s="236">
        <v>7266</v>
      </c>
      <c r="P18" s="1">
        <f t="shared" si="8"/>
        <v>6938.9</v>
      </c>
      <c r="Q18" s="1">
        <f t="shared" si="9"/>
        <v>14204.9</v>
      </c>
      <c r="R18" s="11"/>
      <c r="S18" s="142">
        <v>4894</v>
      </c>
      <c r="T18" s="9">
        <f t="shared" si="5"/>
        <v>0</v>
      </c>
      <c r="U18" s="1">
        <v>4894</v>
      </c>
      <c r="V18" s="8">
        <f t="shared" si="6"/>
        <v>0</v>
      </c>
      <c r="X18" s="1">
        <f t="shared" si="7"/>
        <v>1848.9</v>
      </c>
      <c r="Z18" s="1"/>
      <c r="AA18" s="1"/>
      <c r="AB18" s="1"/>
      <c r="AC18" s="1"/>
      <c r="AD18" s="1"/>
      <c r="AE18" s="1"/>
      <c r="AF18" s="1"/>
      <c r="AG18" s="1"/>
      <c r="AH18" s="1"/>
      <c r="AI18" s="1"/>
      <c r="AJ18" s="1"/>
      <c r="AK18" s="1"/>
      <c r="AL18" s="1"/>
      <c r="AM18" s="1"/>
      <c r="AN18" s="1"/>
      <c r="AO18" s="1"/>
    </row>
    <row r="19" spans="1:41">
      <c r="A19" t="s">
        <v>26</v>
      </c>
      <c r="B19" s="1">
        <v>2710.64</v>
      </c>
      <c r="C19" s="1">
        <v>157</v>
      </c>
      <c r="D19" s="1">
        <v>240</v>
      </c>
      <c r="E19" s="1">
        <v>78</v>
      </c>
      <c r="F19" s="1">
        <v>0</v>
      </c>
      <c r="G19" s="1">
        <v>0</v>
      </c>
      <c r="H19" s="1">
        <v>96</v>
      </c>
      <c r="I19" s="1">
        <v>0</v>
      </c>
      <c r="J19" s="1">
        <v>0</v>
      </c>
      <c r="K19" s="1">
        <v>150</v>
      </c>
      <c r="L19" s="1">
        <v>180</v>
      </c>
      <c r="M19" s="1">
        <v>824</v>
      </c>
      <c r="N19" s="1">
        <v>432</v>
      </c>
      <c r="O19" s="236">
        <v>5364</v>
      </c>
      <c r="P19" s="1">
        <f t="shared" si="8"/>
        <v>4867.6399999999994</v>
      </c>
      <c r="Q19" s="1">
        <f t="shared" si="9"/>
        <v>10231.64</v>
      </c>
      <c r="R19" s="11"/>
      <c r="S19" s="142">
        <v>2710.64</v>
      </c>
      <c r="T19" s="9">
        <f t="shared" si="5"/>
        <v>0</v>
      </c>
      <c r="U19" s="1">
        <v>2710.64</v>
      </c>
      <c r="V19" s="8">
        <f t="shared" si="6"/>
        <v>0</v>
      </c>
      <c r="X19" s="1">
        <f>SUM(D19:N19)</f>
        <v>2000</v>
      </c>
      <c r="Z19" s="1"/>
      <c r="AA19" s="1"/>
      <c r="AB19" s="1"/>
      <c r="AC19" s="1"/>
      <c r="AD19" s="1"/>
      <c r="AE19" s="1"/>
      <c r="AF19" s="1"/>
      <c r="AG19" s="1"/>
      <c r="AH19" s="1"/>
      <c r="AI19" s="1"/>
      <c r="AJ19" s="1"/>
      <c r="AK19" s="1"/>
      <c r="AL19" s="1"/>
      <c r="AM19" s="1"/>
      <c r="AN19" s="1"/>
      <c r="AO19" s="1"/>
    </row>
    <row r="20" spans="1:41">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8"/>
        <v>9032.5499999999993</v>
      </c>
      <c r="Q20" s="1">
        <f t="shared" si="9"/>
        <v>18628.55</v>
      </c>
      <c r="R20" s="11"/>
      <c r="S20" s="1">
        <v>7673.2</v>
      </c>
      <c r="T20" s="9">
        <f t="shared" si="5"/>
        <v>0</v>
      </c>
      <c r="U20" s="1">
        <v>7673.2</v>
      </c>
      <c r="V20" s="8">
        <f t="shared" si="6"/>
        <v>0</v>
      </c>
      <c r="X20" s="1">
        <f t="shared" si="7"/>
        <v>1056</v>
      </c>
      <c r="Z20" s="1"/>
      <c r="AA20" s="1"/>
      <c r="AB20" s="1"/>
      <c r="AC20" s="1"/>
      <c r="AD20" s="1"/>
      <c r="AE20" s="1"/>
      <c r="AF20" s="1"/>
      <c r="AG20" s="1"/>
      <c r="AH20" s="1"/>
      <c r="AI20" s="1"/>
      <c r="AJ20" s="1"/>
      <c r="AK20" s="1"/>
      <c r="AL20" s="1"/>
      <c r="AM20" s="1"/>
      <c r="AN20" s="1"/>
      <c r="AO20" s="1"/>
    </row>
    <row r="21" spans="1:41">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8"/>
        <v>8999.2999999999993</v>
      </c>
      <c r="Q21" s="1">
        <f t="shared" si="9"/>
        <v>15781.46</v>
      </c>
      <c r="R21" s="11"/>
      <c r="S21" s="1">
        <v>5611.5</v>
      </c>
      <c r="T21" s="9">
        <f t="shared" si="5"/>
        <v>0</v>
      </c>
      <c r="U21" s="1">
        <v>5611.5</v>
      </c>
      <c r="V21" s="8">
        <f t="shared" si="6"/>
        <v>0</v>
      </c>
      <c r="X21" s="1">
        <f t="shared" si="7"/>
        <v>3097</v>
      </c>
      <c r="Z21" s="1"/>
      <c r="AA21" s="1"/>
      <c r="AB21" s="1"/>
      <c r="AC21" s="1"/>
      <c r="AD21" s="1"/>
      <c r="AE21" s="1"/>
      <c r="AF21" s="1"/>
      <c r="AG21" s="1"/>
      <c r="AH21" s="1"/>
      <c r="AI21" s="1"/>
      <c r="AJ21" s="1"/>
      <c r="AK21" s="1"/>
      <c r="AL21" s="1"/>
      <c r="AM21" s="1"/>
      <c r="AN21" s="1"/>
      <c r="AO21" s="1"/>
    </row>
    <row r="22" spans="1:41">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8"/>
        <v>10345</v>
      </c>
      <c r="Q22" s="1">
        <f t="shared" si="9"/>
        <v>16323</v>
      </c>
      <c r="R22" s="11"/>
      <c r="S22" s="1">
        <v>5517</v>
      </c>
      <c r="T22" s="9">
        <f t="shared" si="5"/>
        <v>0</v>
      </c>
      <c r="U22" s="1">
        <v>5517</v>
      </c>
      <c r="V22" s="8">
        <f t="shared" si="6"/>
        <v>0</v>
      </c>
      <c r="X22" s="1">
        <f t="shared" si="7"/>
        <v>4538</v>
      </c>
      <c r="Z22" s="1"/>
      <c r="AA22" s="1"/>
      <c r="AB22" s="1"/>
      <c r="AC22" s="1"/>
      <c r="AD22" s="1"/>
      <c r="AE22" s="1"/>
      <c r="AF22" s="1"/>
      <c r="AG22" s="1"/>
      <c r="AH22" s="1"/>
      <c r="AI22" s="1"/>
      <c r="AJ22" s="1"/>
      <c r="AK22" s="1"/>
      <c r="AL22" s="1"/>
      <c r="AM22" s="1"/>
      <c r="AN22" s="1"/>
      <c r="AO22" s="1"/>
    </row>
    <row r="23" spans="1:41">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8"/>
        <v>6309.4800000000005</v>
      </c>
      <c r="Q23" s="1">
        <f t="shared" si="9"/>
        <v>11834.880000000001</v>
      </c>
      <c r="R23" s="11"/>
      <c r="S23" s="1">
        <v>4987.2000000000007</v>
      </c>
      <c r="T23" s="9">
        <f t="shared" si="5"/>
        <v>0</v>
      </c>
      <c r="U23" s="1">
        <v>4987.2000000000007</v>
      </c>
      <c r="V23" s="8">
        <f t="shared" si="6"/>
        <v>0</v>
      </c>
      <c r="X23" s="1">
        <f t="shared" si="7"/>
        <v>1033.08</v>
      </c>
      <c r="Z23" s="1"/>
      <c r="AA23" s="1"/>
      <c r="AB23" s="1"/>
      <c r="AC23" s="1"/>
      <c r="AD23" s="1"/>
      <c r="AE23" s="1"/>
      <c r="AF23" s="1"/>
      <c r="AG23" s="1"/>
      <c r="AH23" s="1"/>
      <c r="AI23" s="1"/>
      <c r="AJ23" s="1"/>
      <c r="AK23" s="1"/>
      <c r="AL23" s="1"/>
      <c r="AM23" s="1"/>
      <c r="AN23" s="1"/>
      <c r="AO23" s="1"/>
    </row>
    <row r="24" spans="1:41" s="141" customFormat="1" ht="17.25">
      <c r="A24" s="141" t="s">
        <v>141</v>
      </c>
      <c r="B24" s="142">
        <v>11400</v>
      </c>
      <c r="C24" s="142">
        <v>0</v>
      </c>
      <c r="D24" s="142">
        <v>0</v>
      </c>
      <c r="E24" s="142">
        <v>0</v>
      </c>
      <c r="F24" s="142">
        <v>0</v>
      </c>
      <c r="G24" s="142">
        <v>0</v>
      </c>
      <c r="H24" s="142">
        <v>0</v>
      </c>
      <c r="I24" s="142">
        <v>0</v>
      </c>
      <c r="J24" s="142">
        <v>0</v>
      </c>
      <c r="K24" s="142">
        <v>0</v>
      </c>
      <c r="L24" s="142">
        <v>0</v>
      </c>
      <c r="M24" s="142">
        <v>0</v>
      </c>
      <c r="N24" s="142">
        <v>0</v>
      </c>
      <c r="O24" s="236">
        <v>0</v>
      </c>
      <c r="P24" s="142">
        <f>SUM(B24:O24)</f>
        <v>11400</v>
      </c>
      <c r="Q24" s="142">
        <f t="shared" ref="Q24" si="10">SUM(O24:P24)</f>
        <v>11400</v>
      </c>
      <c r="R24" s="143"/>
      <c r="S24" s="142">
        <v>8858</v>
      </c>
      <c r="T24" s="144">
        <f t="shared" si="5"/>
        <v>-2542</v>
      </c>
      <c r="U24" s="142">
        <v>8858</v>
      </c>
      <c r="V24" s="145">
        <f>U24-S24</f>
        <v>0</v>
      </c>
      <c r="X24" s="142">
        <f t="shared" si="7"/>
        <v>0</v>
      </c>
      <c r="Z24" s="1"/>
      <c r="AA24" s="1"/>
      <c r="AB24" s="1"/>
      <c r="AC24" s="1"/>
      <c r="AD24" s="1"/>
      <c r="AE24" s="1"/>
      <c r="AF24" s="1"/>
      <c r="AG24" s="1"/>
      <c r="AH24" s="1"/>
      <c r="AI24" s="1"/>
      <c r="AJ24" s="1"/>
      <c r="AK24" s="1"/>
      <c r="AL24" s="1"/>
      <c r="AM24" s="1"/>
      <c r="AN24" s="1"/>
      <c r="AO24" s="1"/>
    </row>
    <row r="25" spans="1:41">
      <c r="A25" t="s">
        <v>32</v>
      </c>
      <c r="B25" s="214">
        <v>7182.5</v>
      </c>
      <c r="C25" s="215">
        <v>202.94</v>
      </c>
      <c r="D25">
        <v>240</v>
      </c>
      <c r="E25">
        <v>146</v>
      </c>
      <c r="F25" s="1">
        <v>0</v>
      </c>
      <c r="G25" s="1">
        <v>0</v>
      </c>
      <c r="H25" s="1">
        <v>0</v>
      </c>
      <c r="I25" s="1">
        <v>0</v>
      </c>
      <c r="J25" s="1">
        <v>0</v>
      </c>
      <c r="K25" s="1">
        <v>120</v>
      </c>
      <c r="L25" s="1">
        <v>0</v>
      </c>
      <c r="M25" s="1">
        <v>0</v>
      </c>
      <c r="N25" s="1">
        <v>495</v>
      </c>
      <c r="O25" s="236">
        <v>8697</v>
      </c>
      <c r="P25" s="1">
        <f>SUM(B25:N25)</f>
        <v>8386.4399999999987</v>
      </c>
      <c r="Q25" s="1">
        <f t="shared" si="9"/>
        <v>17083.439999999999</v>
      </c>
      <c r="R25" s="11"/>
      <c r="S25" s="1">
        <v>7182.5</v>
      </c>
      <c r="T25" s="9">
        <f>S25-B25</f>
        <v>0</v>
      </c>
      <c r="U25" s="1">
        <v>7182.5</v>
      </c>
      <c r="V25" s="8">
        <f t="shared" si="6"/>
        <v>0</v>
      </c>
      <c r="X25" s="1">
        <f t="shared" si="7"/>
        <v>1001</v>
      </c>
      <c r="Z25" s="1"/>
      <c r="AA25" s="1"/>
      <c r="AB25" s="1"/>
      <c r="AC25" s="1"/>
      <c r="AD25" s="1"/>
      <c r="AE25" s="1"/>
      <c r="AF25" s="1"/>
      <c r="AG25" s="1"/>
      <c r="AH25" s="1"/>
      <c r="AI25" s="1"/>
      <c r="AJ25" s="1"/>
      <c r="AK25" s="1"/>
      <c r="AL25" s="1"/>
      <c r="AM25" s="1"/>
      <c r="AN25" s="1"/>
      <c r="AO25" s="1"/>
    </row>
    <row r="26" spans="1:41">
      <c r="A26" s="134" t="s">
        <v>33</v>
      </c>
      <c r="B26" s="135"/>
      <c r="C26" s="135"/>
      <c r="D26" s="135"/>
      <c r="E26" s="135"/>
      <c r="F26" s="135"/>
      <c r="G26" s="135"/>
      <c r="H26" s="135"/>
      <c r="I26" s="135"/>
      <c r="J26" s="135"/>
      <c r="K26" s="135"/>
      <c r="L26" s="135"/>
      <c r="M26" s="135"/>
      <c r="N26" s="135"/>
      <c r="O26" s="237"/>
      <c r="P26" s="135"/>
      <c r="Q26" s="135"/>
      <c r="R26" s="139"/>
      <c r="S26" s="135"/>
      <c r="T26" s="136"/>
      <c r="U26" s="135"/>
      <c r="V26" s="137"/>
      <c r="W26" s="138"/>
      <c r="X26" s="138"/>
      <c r="Z26" s="1"/>
      <c r="AA26" s="1"/>
      <c r="AB26" s="1"/>
      <c r="AC26" s="1"/>
      <c r="AD26" s="1"/>
      <c r="AE26" s="1"/>
      <c r="AF26" s="1"/>
      <c r="AG26" s="1"/>
      <c r="AH26" s="1"/>
      <c r="AI26" s="1"/>
      <c r="AJ26" s="1"/>
      <c r="AK26" s="1"/>
      <c r="AL26" s="1"/>
      <c r="AM26" s="1"/>
      <c r="AN26" s="1"/>
      <c r="AO26" s="1"/>
    </row>
    <row r="27" spans="1:41" ht="17.25">
      <c r="A27" t="s">
        <v>163</v>
      </c>
      <c r="B27" s="1">
        <v>4973</v>
      </c>
      <c r="C27" s="1">
        <v>204</v>
      </c>
      <c r="D27" s="1">
        <v>240</v>
      </c>
      <c r="E27" s="1">
        <v>124</v>
      </c>
      <c r="F27" s="1">
        <v>50</v>
      </c>
      <c r="G27" s="1">
        <v>30.72</v>
      </c>
      <c r="H27" s="1">
        <v>65.28</v>
      </c>
      <c r="I27" s="1">
        <v>600</v>
      </c>
      <c r="J27" s="1">
        <v>0</v>
      </c>
      <c r="K27" s="1">
        <v>120</v>
      </c>
      <c r="L27" s="1">
        <v>96</v>
      </c>
      <c r="M27" s="1">
        <v>2247</v>
      </c>
      <c r="N27" s="1">
        <v>1173</v>
      </c>
      <c r="O27" s="236">
        <v>7350</v>
      </c>
      <c r="P27" s="1">
        <f>SUM(B27:N27)</f>
        <v>9923</v>
      </c>
      <c r="Q27" s="1">
        <f t="shared" ref="Q27" si="11">SUM(O27:P27)</f>
        <v>17273</v>
      </c>
      <c r="R27" s="11"/>
      <c r="S27" s="1">
        <v>4973</v>
      </c>
      <c r="T27" s="9">
        <f>S27-B27</f>
        <v>0</v>
      </c>
      <c r="U27" s="1">
        <v>4973</v>
      </c>
      <c r="V27" s="8">
        <f>U27-S27</f>
        <v>0</v>
      </c>
      <c r="X27" s="1">
        <f>SUM(D27:N27)</f>
        <v>4746</v>
      </c>
      <c r="Z27" s="1"/>
      <c r="AA27" s="1"/>
      <c r="AB27" s="1"/>
      <c r="AC27" s="1"/>
      <c r="AD27" s="1"/>
      <c r="AE27" s="1"/>
      <c r="AF27" s="1"/>
      <c r="AG27" s="1"/>
      <c r="AH27" s="1"/>
      <c r="AI27" s="1"/>
      <c r="AJ27" s="1"/>
      <c r="AK27" s="1"/>
      <c r="AL27" s="1"/>
      <c r="AM27" s="1"/>
      <c r="AN27" s="1"/>
      <c r="AO27" s="1"/>
    </row>
    <row r="28" spans="1:41"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SUM(O28:P28)</f>
        <v>17367</v>
      </c>
      <c r="R28" s="11"/>
      <c r="S28" s="1">
        <v>4482</v>
      </c>
      <c r="T28" s="9">
        <f>S28-B28</f>
        <v>0</v>
      </c>
      <c r="U28" s="1">
        <v>4482</v>
      </c>
      <c r="V28" s="8">
        <f>U28-S28</f>
        <v>0</v>
      </c>
      <c r="X28" s="1">
        <f>SUM(D28:N28)</f>
        <v>3984</v>
      </c>
      <c r="Z28" s="1"/>
      <c r="AA28" s="1"/>
      <c r="AB28" s="1"/>
      <c r="AC28" s="1"/>
      <c r="AD28" s="1"/>
      <c r="AE28" s="1"/>
      <c r="AF28" s="1"/>
      <c r="AG28" s="1"/>
      <c r="AH28" s="1"/>
      <c r="AI28" s="1"/>
      <c r="AJ28" s="1"/>
      <c r="AK28" s="1"/>
      <c r="AL28" s="1"/>
      <c r="AM28" s="1"/>
      <c r="AN28" s="1"/>
      <c r="AO28" s="1"/>
    </row>
    <row r="29" spans="1:41">
      <c r="A29" t="s">
        <v>34</v>
      </c>
      <c r="B29" s="1">
        <v>2618</v>
      </c>
      <c r="C29" s="1">
        <v>0</v>
      </c>
      <c r="D29" s="1">
        <v>240</v>
      </c>
      <c r="E29" s="1">
        <v>0</v>
      </c>
      <c r="F29" s="1">
        <v>50</v>
      </c>
      <c r="G29" s="1">
        <v>48</v>
      </c>
      <c r="H29" s="1">
        <v>48</v>
      </c>
      <c r="I29" s="1">
        <v>0</v>
      </c>
      <c r="J29" s="1">
        <v>0</v>
      </c>
      <c r="K29" s="1">
        <v>150</v>
      </c>
      <c r="L29" s="1">
        <v>96</v>
      </c>
      <c r="M29" s="1">
        <v>731.5</v>
      </c>
      <c r="N29" s="1">
        <v>398</v>
      </c>
      <c r="O29" s="236">
        <v>3300</v>
      </c>
      <c r="P29" s="1">
        <f>SUM(B29:N29)</f>
        <v>4379.5</v>
      </c>
      <c r="Q29" s="1">
        <f>SUM(O29:P29)</f>
        <v>7679.5</v>
      </c>
      <c r="R29" s="11"/>
      <c r="S29" s="1">
        <v>2618</v>
      </c>
      <c r="T29" s="9">
        <f>S29-B29</f>
        <v>0</v>
      </c>
      <c r="U29" s="1">
        <v>2618</v>
      </c>
      <c r="V29" s="8">
        <f>U29-S29</f>
        <v>0</v>
      </c>
      <c r="X29" s="1">
        <f>SUM(D29:N29)</f>
        <v>1761.5</v>
      </c>
      <c r="Z29" s="1"/>
      <c r="AA29" s="1"/>
      <c r="AB29" s="1"/>
      <c r="AC29" s="1"/>
      <c r="AD29" s="1"/>
      <c r="AE29" s="1"/>
      <c r="AF29" s="1"/>
      <c r="AG29" s="1"/>
      <c r="AH29" s="1"/>
      <c r="AI29" s="1"/>
      <c r="AJ29" s="1"/>
      <c r="AK29" s="1"/>
      <c r="AL29" s="1"/>
      <c r="AM29" s="1"/>
      <c r="AN29" s="1"/>
      <c r="AO29" s="1"/>
    </row>
    <row r="30" spans="1:41">
      <c r="A30" s="134" t="s">
        <v>35</v>
      </c>
      <c r="B30" s="135"/>
      <c r="C30" s="135"/>
      <c r="D30" s="135"/>
      <c r="E30" s="135"/>
      <c r="F30" s="135"/>
      <c r="G30" s="135"/>
      <c r="H30" s="135"/>
      <c r="I30" s="135"/>
      <c r="J30" s="135"/>
      <c r="K30" s="135"/>
      <c r="L30" s="135"/>
      <c r="M30" s="135"/>
      <c r="N30" s="135"/>
      <c r="O30" s="237"/>
      <c r="P30" s="135"/>
      <c r="Q30" s="135"/>
      <c r="R30" s="139"/>
      <c r="S30" s="135"/>
      <c r="T30" s="136"/>
      <c r="U30" s="135"/>
      <c r="V30" s="137"/>
      <c r="W30" s="138"/>
      <c r="X30" s="138"/>
      <c r="Z30" s="1"/>
      <c r="AA30" s="1"/>
      <c r="AB30" s="1"/>
      <c r="AC30" s="1"/>
      <c r="AD30" s="1"/>
      <c r="AE30" s="1"/>
      <c r="AF30" s="1"/>
      <c r="AG30" s="1"/>
      <c r="AH30" s="1"/>
      <c r="AI30" s="1"/>
      <c r="AJ30" s="1"/>
      <c r="AK30" s="1"/>
      <c r="AL30" s="1"/>
      <c r="AM30" s="1"/>
      <c r="AN30" s="1"/>
      <c r="AO30" s="1"/>
    </row>
    <row r="31" spans="1:41">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SUM(B31:O31)</f>
        <v>4321.3600000000006</v>
      </c>
      <c r="Q31" s="1">
        <f t="shared" ref="Q31:Q42" si="12">SUM(O31:P31)</f>
        <v>4321.3600000000006</v>
      </c>
      <c r="R31" s="11"/>
      <c r="S31" s="241">
        <v>3086.08</v>
      </c>
      <c r="T31" s="9">
        <f t="shared" ref="T31:T42" si="13">S31-B31</f>
        <v>0</v>
      </c>
      <c r="U31" s="1">
        <v>3086.08</v>
      </c>
      <c r="V31" s="8">
        <f t="shared" ref="V31:V42" si="14">U31-S31</f>
        <v>0</v>
      </c>
      <c r="X31" s="1">
        <f t="shared" ref="X31:X42" si="15">SUM(D31:N31)</f>
        <v>1084</v>
      </c>
      <c r="Z31" s="1"/>
      <c r="AA31" s="1"/>
      <c r="AB31" s="1"/>
      <c r="AC31" s="1"/>
      <c r="AD31" s="1"/>
      <c r="AE31" s="1"/>
      <c r="AF31" s="1"/>
      <c r="AG31" s="1"/>
      <c r="AH31" s="1"/>
      <c r="AI31" s="1"/>
      <c r="AJ31" s="1"/>
      <c r="AK31" s="1"/>
      <c r="AL31" s="1"/>
      <c r="AM31" s="1"/>
      <c r="AN31" s="1"/>
      <c r="AO31" s="1"/>
    </row>
    <row r="32" spans="1:41">
      <c r="A32" t="s">
        <v>37</v>
      </c>
      <c r="B32" s="1">
        <v>3214.15</v>
      </c>
      <c r="C32" s="1">
        <v>955</v>
      </c>
      <c r="D32" s="1">
        <v>168</v>
      </c>
      <c r="E32" s="1">
        <v>72</v>
      </c>
      <c r="F32" s="1">
        <v>0</v>
      </c>
      <c r="G32" s="1">
        <v>0</v>
      </c>
      <c r="H32" s="1">
        <v>96</v>
      </c>
      <c r="I32" s="1">
        <v>168</v>
      </c>
      <c r="J32" s="1">
        <v>120</v>
      </c>
      <c r="K32" s="1">
        <v>120</v>
      </c>
      <c r="L32" s="1">
        <v>0</v>
      </c>
      <c r="M32" s="142">
        <v>150</v>
      </c>
      <c r="N32" s="1">
        <v>204</v>
      </c>
      <c r="O32" s="236">
        <v>0</v>
      </c>
      <c r="P32" s="1">
        <f t="shared" ref="P32:P42" si="16">SUM(B32:N32)</f>
        <v>5267.15</v>
      </c>
      <c r="Q32" s="1">
        <f t="shared" si="12"/>
        <v>5267.15</v>
      </c>
      <c r="R32" s="11"/>
      <c r="S32" s="1">
        <v>3214.15</v>
      </c>
      <c r="T32" s="9">
        <f t="shared" si="13"/>
        <v>0</v>
      </c>
      <c r="U32" s="1">
        <v>3214.15</v>
      </c>
      <c r="V32" s="8">
        <f t="shared" si="14"/>
        <v>0</v>
      </c>
      <c r="X32" s="1">
        <f t="shared" si="15"/>
        <v>1098</v>
      </c>
      <c r="Z32" s="1"/>
      <c r="AA32" s="1"/>
      <c r="AB32" s="1"/>
      <c r="AC32" s="1"/>
      <c r="AD32" s="1"/>
      <c r="AE32" s="1"/>
      <c r="AF32" s="1"/>
      <c r="AG32" s="1"/>
      <c r="AH32" s="1"/>
      <c r="AI32" s="1"/>
      <c r="AJ32" s="1"/>
      <c r="AK32" s="1"/>
      <c r="AL32" s="1"/>
      <c r="AM32" s="1"/>
      <c r="AN32" s="1"/>
      <c r="AO32" s="1"/>
    </row>
    <row r="33" spans="1:41">
      <c r="A33" t="s">
        <v>38</v>
      </c>
      <c r="B33" s="1">
        <v>3214.15</v>
      </c>
      <c r="C33" s="1">
        <v>120.72</v>
      </c>
      <c r="D33" s="1">
        <v>168</v>
      </c>
      <c r="E33" s="1">
        <v>72</v>
      </c>
      <c r="F33" s="1">
        <v>0</v>
      </c>
      <c r="G33" s="1">
        <v>0</v>
      </c>
      <c r="H33" s="1">
        <v>96</v>
      </c>
      <c r="I33" s="1">
        <v>168</v>
      </c>
      <c r="J33" s="1">
        <v>120</v>
      </c>
      <c r="K33" s="1">
        <v>120</v>
      </c>
      <c r="L33" s="1">
        <v>0</v>
      </c>
      <c r="M33" s="1">
        <v>150</v>
      </c>
      <c r="N33" s="1">
        <v>50</v>
      </c>
      <c r="O33" s="236">
        <v>0</v>
      </c>
      <c r="P33" s="1">
        <f t="shared" si="16"/>
        <v>4278.87</v>
      </c>
      <c r="Q33" s="1">
        <f t="shared" si="12"/>
        <v>4278.87</v>
      </c>
      <c r="R33" s="11"/>
      <c r="S33" s="1">
        <v>3214.15</v>
      </c>
      <c r="T33" s="9">
        <f t="shared" si="13"/>
        <v>0</v>
      </c>
      <c r="U33" s="1">
        <v>3214.15</v>
      </c>
      <c r="V33" s="8">
        <f t="shared" si="14"/>
        <v>0</v>
      </c>
      <c r="X33" s="1">
        <f t="shared" si="15"/>
        <v>944</v>
      </c>
      <c r="Z33" s="1"/>
      <c r="AA33" s="1"/>
      <c r="AB33" s="1"/>
      <c r="AC33" s="1"/>
      <c r="AD33" s="1"/>
      <c r="AE33" s="1"/>
      <c r="AF33" s="1"/>
      <c r="AG33" s="1"/>
      <c r="AH33" s="1"/>
      <c r="AI33" s="1"/>
      <c r="AJ33" s="1"/>
      <c r="AK33" s="1"/>
      <c r="AL33" s="1"/>
      <c r="AM33" s="1"/>
      <c r="AN33" s="1"/>
      <c r="AO33" s="1"/>
    </row>
    <row r="34" spans="1:41">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2"/>
        <v>4219.04</v>
      </c>
      <c r="R34" s="11"/>
      <c r="S34" s="1">
        <v>3214.15</v>
      </c>
      <c r="T34" s="9">
        <f t="shared" si="13"/>
        <v>0</v>
      </c>
      <c r="U34" s="1">
        <v>3214.15</v>
      </c>
      <c r="V34" s="8">
        <f t="shared" si="14"/>
        <v>0</v>
      </c>
      <c r="X34" s="1">
        <f t="shared" si="15"/>
        <v>884</v>
      </c>
      <c r="Z34" s="1"/>
      <c r="AA34" s="1"/>
      <c r="AB34" s="1"/>
      <c r="AC34" s="1"/>
      <c r="AD34" s="1"/>
      <c r="AE34" s="1"/>
      <c r="AF34" s="1"/>
      <c r="AG34" s="1"/>
      <c r="AH34" s="1"/>
      <c r="AI34" s="1"/>
      <c r="AJ34" s="1"/>
      <c r="AK34" s="1"/>
      <c r="AL34" s="1"/>
      <c r="AM34" s="1"/>
      <c r="AN34" s="1"/>
      <c r="AO34" s="1"/>
    </row>
    <row r="35" spans="1:41">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6"/>
        <v>4199.04</v>
      </c>
      <c r="Q35" s="1">
        <f t="shared" si="12"/>
        <v>4199.04</v>
      </c>
      <c r="R35" s="11"/>
      <c r="S35" s="1">
        <v>3214.15</v>
      </c>
      <c r="T35" s="9">
        <f t="shared" si="13"/>
        <v>0</v>
      </c>
      <c r="U35" s="1">
        <v>3214.15</v>
      </c>
      <c r="V35" s="8">
        <f t="shared" si="14"/>
        <v>0</v>
      </c>
      <c r="X35" s="1">
        <f t="shared" si="15"/>
        <v>864</v>
      </c>
      <c r="Z35" s="1"/>
      <c r="AA35" s="1"/>
      <c r="AB35" s="1"/>
      <c r="AC35" s="1"/>
      <c r="AD35" s="1"/>
      <c r="AE35" s="1"/>
      <c r="AF35" s="1"/>
      <c r="AG35" s="1"/>
      <c r="AH35" s="1"/>
      <c r="AI35" s="1"/>
      <c r="AJ35" s="1"/>
      <c r="AK35" s="1"/>
      <c r="AL35" s="1"/>
      <c r="AM35" s="1"/>
      <c r="AN35" s="1"/>
      <c r="AO35" s="1"/>
    </row>
    <row r="36" spans="1:41">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6"/>
        <v>4255.04</v>
      </c>
      <c r="Q36" s="1">
        <f t="shared" si="12"/>
        <v>4255.04</v>
      </c>
      <c r="R36" s="11"/>
      <c r="S36" s="1">
        <v>3214.15</v>
      </c>
      <c r="T36" s="9">
        <f t="shared" si="13"/>
        <v>0</v>
      </c>
      <c r="U36" s="1">
        <v>3214.15</v>
      </c>
      <c r="V36" s="8">
        <f t="shared" si="14"/>
        <v>0</v>
      </c>
      <c r="X36" s="1">
        <f t="shared" si="15"/>
        <v>920</v>
      </c>
      <c r="Z36" s="1"/>
      <c r="AA36" s="1"/>
      <c r="AB36" s="1"/>
      <c r="AC36" s="1"/>
      <c r="AD36" s="1"/>
      <c r="AE36" s="1"/>
      <c r="AF36" s="1"/>
      <c r="AG36" s="1"/>
      <c r="AH36" s="1"/>
      <c r="AI36" s="1"/>
      <c r="AJ36" s="1"/>
      <c r="AK36" s="1"/>
      <c r="AL36" s="1"/>
      <c r="AM36" s="1"/>
      <c r="AN36" s="1"/>
      <c r="AO36" s="1"/>
    </row>
    <row r="37" spans="1:41">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6"/>
        <v>4299.04</v>
      </c>
      <c r="Q37" s="1">
        <f t="shared" si="12"/>
        <v>4299.04</v>
      </c>
      <c r="R37" s="11"/>
      <c r="S37" s="1">
        <v>3214.15</v>
      </c>
      <c r="T37" s="9">
        <f t="shared" si="13"/>
        <v>0</v>
      </c>
      <c r="U37" s="1">
        <v>3214.15</v>
      </c>
      <c r="V37" s="8">
        <f t="shared" si="14"/>
        <v>0</v>
      </c>
      <c r="X37" s="1">
        <f t="shared" si="15"/>
        <v>964</v>
      </c>
      <c r="Z37" s="1"/>
      <c r="AA37" s="1"/>
      <c r="AB37" s="1"/>
      <c r="AC37" s="1"/>
      <c r="AD37" s="1"/>
      <c r="AE37" s="1"/>
      <c r="AF37" s="1"/>
      <c r="AG37" s="1"/>
      <c r="AH37" s="1"/>
      <c r="AI37" s="1"/>
      <c r="AJ37" s="1"/>
      <c r="AK37" s="1"/>
      <c r="AL37" s="1"/>
      <c r="AM37" s="1"/>
      <c r="AN37" s="1"/>
      <c r="AO37" s="1"/>
    </row>
    <row r="38" spans="1:41">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6"/>
        <v>4209.04</v>
      </c>
      <c r="Q38" s="1">
        <f t="shared" si="12"/>
        <v>4209.04</v>
      </c>
      <c r="R38" s="11"/>
      <c r="S38" s="1">
        <v>3214.15</v>
      </c>
      <c r="T38" s="9">
        <f t="shared" si="13"/>
        <v>0</v>
      </c>
      <c r="U38" s="1">
        <v>3214.15</v>
      </c>
      <c r="V38" s="8">
        <f t="shared" si="14"/>
        <v>0</v>
      </c>
      <c r="X38" s="1">
        <f t="shared" si="15"/>
        <v>874</v>
      </c>
      <c r="Z38" s="1"/>
      <c r="AA38" s="1"/>
      <c r="AB38" s="1"/>
      <c r="AC38" s="1"/>
      <c r="AD38" s="1"/>
      <c r="AE38" s="1"/>
      <c r="AF38" s="1"/>
      <c r="AG38" s="1"/>
      <c r="AH38" s="1"/>
      <c r="AI38" s="1"/>
      <c r="AJ38" s="1"/>
      <c r="AK38" s="1"/>
      <c r="AL38" s="1"/>
      <c r="AM38" s="1"/>
      <c r="AN38" s="1"/>
      <c r="AO38" s="1"/>
    </row>
    <row r="39" spans="1:41" s="141" customFormat="1">
      <c r="A39" s="141" t="s">
        <v>43</v>
      </c>
      <c r="B39" s="142">
        <v>3214.15</v>
      </c>
      <c r="C39" s="142">
        <v>120.89</v>
      </c>
      <c r="D39" s="142">
        <v>168</v>
      </c>
      <c r="E39" s="142">
        <v>72</v>
      </c>
      <c r="F39" s="142">
        <v>0</v>
      </c>
      <c r="G39" s="142">
        <v>0</v>
      </c>
      <c r="H39" s="142">
        <v>96</v>
      </c>
      <c r="I39" s="142">
        <v>168</v>
      </c>
      <c r="J39" s="142">
        <v>120</v>
      </c>
      <c r="K39" s="142">
        <v>120</v>
      </c>
      <c r="L39" s="142">
        <v>0</v>
      </c>
      <c r="M39" s="142">
        <v>60</v>
      </c>
      <c r="N39" s="142">
        <v>106</v>
      </c>
      <c r="O39" s="236">
        <v>0</v>
      </c>
      <c r="P39" s="142">
        <f t="shared" si="16"/>
        <v>4245.04</v>
      </c>
      <c r="Q39" s="142">
        <f t="shared" si="12"/>
        <v>4245.04</v>
      </c>
      <c r="R39" s="143"/>
      <c r="S39" s="142">
        <v>3214.15</v>
      </c>
      <c r="T39" s="144">
        <f t="shared" si="13"/>
        <v>0</v>
      </c>
      <c r="U39" s="142">
        <v>3214.15</v>
      </c>
      <c r="V39" s="145">
        <f t="shared" si="14"/>
        <v>0</v>
      </c>
      <c r="X39" s="142">
        <f t="shared" si="15"/>
        <v>910</v>
      </c>
      <c r="Z39" s="142"/>
      <c r="AA39" s="142"/>
      <c r="AB39" s="142"/>
      <c r="AC39" s="142"/>
      <c r="AD39" s="142"/>
      <c r="AE39" s="142"/>
      <c r="AF39" s="142"/>
      <c r="AG39" s="142"/>
      <c r="AH39" s="142"/>
      <c r="AI39" s="142"/>
      <c r="AJ39" s="142"/>
      <c r="AK39" s="142"/>
      <c r="AL39" s="142"/>
      <c r="AM39" s="142"/>
      <c r="AN39" s="142"/>
      <c r="AO39" s="142"/>
    </row>
    <row r="40" spans="1:41">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2"/>
        <v>4334.87</v>
      </c>
      <c r="R40" s="11"/>
      <c r="S40" s="1">
        <v>3214.15</v>
      </c>
      <c r="T40" s="9">
        <f t="shared" si="13"/>
        <v>0</v>
      </c>
      <c r="U40" s="1">
        <v>3214.15</v>
      </c>
      <c r="V40" s="8">
        <f t="shared" si="14"/>
        <v>0</v>
      </c>
      <c r="X40" s="1">
        <f t="shared" si="15"/>
        <v>1000</v>
      </c>
      <c r="Z40" s="1"/>
      <c r="AA40" s="1"/>
      <c r="AB40" s="1"/>
      <c r="AC40" s="1"/>
      <c r="AD40" s="1"/>
      <c r="AE40" s="1"/>
      <c r="AF40" s="1"/>
      <c r="AG40" s="1"/>
      <c r="AH40" s="1"/>
      <c r="AI40" s="1"/>
      <c r="AJ40" s="1"/>
      <c r="AK40" s="1"/>
      <c r="AL40" s="1"/>
      <c r="AM40" s="1"/>
      <c r="AN40" s="1"/>
      <c r="AO40" s="1"/>
    </row>
    <row r="41" spans="1:41">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6"/>
        <v>4209.04</v>
      </c>
      <c r="Q41" s="1">
        <f t="shared" si="12"/>
        <v>4209.04</v>
      </c>
      <c r="R41" s="11"/>
      <c r="S41" s="1">
        <v>3214.15</v>
      </c>
      <c r="T41" s="9">
        <f t="shared" si="13"/>
        <v>0</v>
      </c>
      <c r="U41" s="1">
        <v>3214.15</v>
      </c>
      <c r="V41" s="8">
        <f t="shared" si="14"/>
        <v>0</v>
      </c>
      <c r="X41" s="1">
        <f t="shared" si="15"/>
        <v>874</v>
      </c>
      <c r="Z41" s="1"/>
      <c r="AA41" s="1"/>
      <c r="AB41" s="1"/>
      <c r="AC41" s="1"/>
      <c r="AD41" s="1"/>
      <c r="AE41" s="1"/>
      <c r="AF41" s="1"/>
      <c r="AG41" s="1"/>
      <c r="AH41" s="1"/>
      <c r="AI41" s="1"/>
      <c r="AJ41" s="1"/>
      <c r="AK41" s="1"/>
      <c r="AL41" s="1"/>
      <c r="AM41" s="1"/>
      <c r="AN41" s="1"/>
      <c r="AO41" s="1"/>
    </row>
    <row r="42" spans="1:41">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6"/>
        <v>4149.04</v>
      </c>
      <c r="Q42" s="1">
        <f t="shared" si="12"/>
        <v>4149.04</v>
      </c>
      <c r="R42" s="11"/>
      <c r="S42" s="1">
        <v>3214.15</v>
      </c>
      <c r="T42" s="9">
        <f t="shared" si="13"/>
        <v>0</v>
      </c>
      <c r="U42" s="1">
        <v>3214.15</v>
      </c>
      <c r="V42" s="8">
        <f t="shared" si="14"/>
        <v>0</v>
      </c>
      <c r="X42" s="1">
        <f t="shared" si="15"/>
        <v>814</v>
      </c>
      <c r="Z42" s="1"/>
      <c r="AA42" s="1"/>
      <c r="AB42" s="1"/>
      <c r="AC42" s="1"/>
      <c r="AD42" s="1"/>
      <c r="AE42" s="1"/>
      <c r="AF42" s="1"/>
      <c r="AG42" s="1"/>
      <c r="AH42" s="1"/>
      <c r="AI42" s="1"/>
      <c r="AJ42" s="1"/>
      <c r="AK42" s="1"/>
      <c r="AL42" s="1"/>
      <c r="AM42" s="1"/>
      <c r="AN42" s="1"/>
      <c r="AO42" s="1"/>
    </row>
    <row r="44" spans="1:41" ht="60.75" customHeight="1">
      <c r="A44" s="239" t="s">
        <v>194</v>
      </c>
      <c r="B44" s="239"/>
      <c r="C44" s="239"/>
      <c r="D44" s="239"/>
      <c r="E44" s="239"/>
      <c r="F44" s="239"/>
      <c r="G44" s="239"/>
      <c r="H44" s="239"/>
      <c r="I44" s="239"/>
      <c r="J44" s="239"/>
      <c r="K44" s="239"/>
      <c r="L44" s="239"/>
      <c r="M44" s="239"/>
      <c r="N44" s="239"/>
      <c r="O44" s="239"/>
      <c r="P44" s="239"/>
      <c r="Q44" s="239"/>
      <c r="R44" s="239"/>
      <c r="S44" s="7"/>
      <c r="U44" s="7"/>
    </row>
    <row r="46" spans="1:41">
      <c r="A46" s="150" t="s">
        <v>180</v>
      </c>
    </row>
    <row r="47" spans="1:41">
      <c r="A47" s="150" t="s">
        <v>166</v>
      </c>
    </row>
    <row r="48" spans="1:41">
      <c r="A48" s="150" t="s">
        <v>167</v>
      </c>
    </row>
  </sheetData>
  <mergeCells count="1">
    <mergeCell ref="A44:R44"/>
  </mergeCells>
  <phoneticPr fontId="2" type="noConversion"/>
  <pageMargins left="0.7" right="0.7" top="0.75" bottom="0.75" header="0.3" footer="0.3"/>
  <pageSetup paperSize="5" scale="64" fitToHeight="0" orientation="landscape" r:id="rId1"/>
  <ignoredErrors>
    <ignoredError sqref="P7:P13 P35 P26:P30 P17:P23 P32:P33 P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58"/>
  <sheetViews>
    <sheetView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5" s="5" customFormat="1">
      <c r="A1" s="5" t="s">
        <v>215</v>
      </c>
      <c r="B1" s="6"/>
      <c r="C1" s="6"/>
      <c r="D1" s="6"/>
      <c r="E1" s="6"/>
      <c r="F1" s="6"/>
      <c r="G1" s="6"/>
      <c r="H1" s="6"/>
      <c r="I1" s="6"/>
      <c r="J1" s="6"/>
      <c r="K1" s="6"/>
      <c r="L1" s="6"/>
      <c r="M1" s="6"/>
      <c r="N1" s="6"/>
      <c r="O1" s="6"/>
      <c r="P1" s="6"/>
      <c r="Q1" s="6"/>
      <c r="R1" s="6"/>
    </row>
    <row r="2" spans="1:35" s="5" customFormat="1">
      <c r="A2" s="5" t="s">
        <v>64</v>
      </c>
      <c r="B2" s="6"/>
      <c r="C2" s="6"/>
      <c r="D2" s="6"/>
      <c r="E2" s="6"/>
      <c r="F2" s="6"/>
      <c r="G2" s="6"/>
      <c r="H2" s="6"/>
      <c r="I2" s="6"/>
      <c r="J2" s="6"/>
      <c r="K2" s="240"/>
      <c r="L2" s="6"/>
      <c r="M2" s="6"/>
      <c r="N2" s="6"/>
      <c r="O2" s="6"/>
      <c r="P2" s="6"/>
      <c r="Q2" s="6"/>
      <c r="R2" s="6"/>
    </row>
    <row r="3" spans="1:35">
      <c r="K3" s="241"/>
    </row>
    <row r="4" spans="1:35" s="4" customFormat="1" ht="75">
      <c r="A4" s="2" t="s">
        <v>0</v>
      </c>
      <c r="B4" s="3" t="s">
        <v>1</v>
      </c>
      <c r="C4" s="3" t="s">
        <v>146</v>
      </c>
      <c r="D4" s="3" t="s">
        <v>2</v>
      </c>
      <c r="E4" s="3" t="s">
        <v>3</v>
      </c>
      <c r="F4" s="3" t="s">
        <v>131</v>
      </c>
      <c r="G4" s="3" t="s">
        <v>5</v>
      </c>
      <c r="H4" s="3" t="s">
        <v>147</v>
      </c>
      <c r="I4" s="3" t="s">
        <v>132</v>
      </c>
      <c r="J4" s="3" t="s">
        <v>6</v>
      </c>
      <c r="K4" s="3" t="s">
        <v>7</v>
      </c>
      <c r="L4" s="3" t="s">
        <v>8</v>
      </c>
      <c r="M4" s="3" t="s">
        <v>9</v>
      </c>
      <c r="N4" s="3" t="s">
        <v>60</v>
      </c>
      <c r="O4" s="234" t="s">
        <v>10</v>
      </c>
      <c r="P4" s="3" t="s">
        <v>19</v>
      </c>
      <c r="Q4" s="3" t="s">
        <v>20</v>
      </c>
      <c r="R4" s="3"/>
      <c r="T4" s="3"/>
      <c r="U4" s="3"/>
      <c r="V4" s="3"/>
      <c r="W4" s="3"/>
      <c r="X4" s="3"/>
      <c r="Y4" s="3"/>
      <c r="Z4" s="3"/>
      <c r="AA4" s="3"/>
      <c r="AB4" s="3"/>
      <c r="AC4" s="3"/>
      <c r="AD4" s="3"/>
      <c r="AE4" s="3"/>
      <c r="AF4" s="3"/>
      <c r="AG4" s="3"/>
      <c r="AH4" s="3"/>
      <c r="AI4" s="3"/>
    </row>
    <row r="5" spans="1:35" s="129" customFormat="1">
      <c r="A5" s="155" t="s">
        <v>22</v>
      </c>
      <c r="B5" s="130"/>
      <c r="C5" s="130"/>
      <c r="D5" s="130"/>
      <c r="E5" s="130"/>
      <c r="F5" s="130"/>
      <c r="G5" s="130"/>
      <c r="H5" s="130"/>
      <c r="I5" s="130"/>
      <c r="J5" s="130"/>
      <c r="K5" s="130"/>
      <c r="L5" s="130"/>
      <c r="M5" s="130"/>
      <c r="N5" s="130"/>
      <c r="O5" s="238"/>
      <c r="P5" s="130"/>
      <c r="Q5" s="130"/>
      <c r="R5" s="130"/>
    </row>
    <row r="6" spans="1:35">
      <c r="A6" t="s">
        <v>12</v>
      </c>
      <c r="B6" s="1">
        <v>5110</v>
      </c>
      <c r="C6" s="1">
        <v>393</v>
      </c>
      <c r="D6" s="1">
        <v>180</v>
      </c>
      <c r="E6" s="1">
        <v>99</v>
      </c>
      <c r="F6" s="1">
        <v>50</v>
      </c>
      <c r="G6" s="1">
        <v>22</v>
      </c>
      <c r="H6" s="1">
        <v>72</v>
      </c>
      <c r="I6" s="1">
        <v>0</v>
      </c>
      <c r="J6" s="1">
        <v>90</v>
      </c>
      <c r="K6" s="1">
        <v>180</v>
      </c>
      <c r="L6" s="1">
        <v>408</v>
      </c>
      <c r="M6" s="1">
        <v>812</v>
      </c>
      <c r="N6" s="1">
        <v>0</v>
      </c>
      <c r="O6" s="236">
        <v>9023</v>
      </c>
      <c r="P6" s="1">
        <f t="shared" ref="P6:P16" si="0">SUM(B6:N6)</f>
        <v>7416</v>
      </c>
      <c r="Q6" s="1">
        <f>SUM(O6:P6)</f>
        <v>16439</v>
      </c>
      <c r="T6" s="1"/>
      <c r="U6" s="1"/>
      <c r="V6" s="1"/>
      <c r="W6" s="1"/>
      <c r="X6" s="1"/>
      <c r="Y6" s="1"/>
      <c r="Z6" s="1"/>
      <c r="AA6" s="1"/>
      <c r="AB6" s="1"/>
      <c r="AC6" s="1"/>
      <c r="AD6" s="1"/>
      <c r="AE6" s="1"/>
      <c r="AF6" s="1"/>
      <c r="AG6" s="1"/>
      <c r="AH6" s="1"/>
      <c r="AI6" s="1"/>
    </row>
    <row r="7" spans="1:35">
      <c r="A7" t="s">
        <v>13</v>
      </c>
      <c r="B7" s="1">
        <v>4806</v>
      </c>
      <c r="C7" s="1">
        <v>1361</v>
      </c>
      <c r="D7" s="1">
        <v>180</v>
      </c>
      <c r="E7" s="1">
        <v>105</v>
      </c>
      <c r="F7" s="1">
        <v>30</v>
      </c>
      <c r="G7" s="1">
        <v>37</v>
      </c>
      <c r="H7" s="1">
        <v>72</v>
      </c>
      <c r="I7" s="1">
        <v>0</v>
      </c>
      <c r="J7" s="1">
        <v>90</v>
      </c>
      <c r="K7" s="1">
        <v>180</v>
      </c>
      <c r="L7" s="1">
        <v>860</v>
      </c>
      <c r="M7" s="1">
        <v>273.60000000000002</v>
      </c>
      <c r="N7" s="1">
        <v>0</v>
      </c>
      <c r="O7" s="236">
        <v>4731</v>
      </c>
      <c r="P7" s="1">
        <f t="shared" si="0"/>
        <v>7994.6</v>
      </c>
      <c r="Q7" s="1">
        <f t="shared" ref="Q7:Q16" si="1">SUM(O7:P7)</f>
        <v>12725.6</v>
      </c>
      <c r="T7" s="1"/>
      <c r="U7" s="1"/>
      <c r="V7" s="1"/>
      <c r="W7" s="1"/>
      <c r="X7" s="1"/>
      <c r="Y7" s="1"/>
      <c r="Z7" s="1"/>
      <c r="AA7" s="1"/>
      <c r="AB7" s="1"/>
      <c r="AC7" s="1"/>
      <c r="AD7" s="1"/>
      <c r="AE7" s="1"/>
      <c r="AF7" s="1"/>
      <c r="AG7" s="1"/>
      <c r="AH7" s="1"/>
      <c r="AI7" s="1"/>
    </row>
    <row r="8" spans="1:35">
      <c r="A8" t="s">
        <v>14</v>
      </c>
      <c r="B8" s="1">
        <v>5702.74</v>
      </c>
      <c r="C8" s="1">
        <v>1002.74</v>
      </c>
      <c r="D8" s="1">
        <v>180</v>
      </c>
      <c r="E8" s="1">
        <v>118</v>
      </c>
      <c r="F8" s="1">
        <v>50</v>
      </c>
      <c r="G8" s="1">
        <v>20</v>
      </c>
      <c r="H8" s="1">
        <v>96</v>
      </c>
      <c r="I8" s="1">
        <v>0</v>
      </c>
      <c r="J8" s="1">
        <v>90</v>
      </c>
      <c r="K8" s="1">
        <v>180</v>
      </c>
      <c r="L8" s="1">
        <v>240</v>
      </c>
      <c r="M8" s="1">
        <v>827.4</v>
      </c>
      <c r="N8" s="1">
        <v>0</v>
      </c>
      <c r="O8" s="236">
        <v>2000</v>
      </c>
      <c r="P8" s="1">
        <f t="shared" si="0"/>
        <v>8506.8799999999992</v>
      </c>
      <c r="Q8" s="1">
        <f t="shared" si="1"/>
        <v>10506.88</v>
      </c>
      <c r="T8" s="1"/>
      <c r="U8" s="1"/>
      <c r="V8" s="1"/>
      <c r="W8" s="1"/>
      <c r="X8" s="1"/>
      <c r="Y8" s="1"/>
      <c r="Z8" s="1"/>
      <c r="AA8" s="1"/>
      <c r="AB8" s="1"/>
      <c r="AC8" s="1"/>
      <c r="AD8" s="1"/>
      <c r="AE8" s="1"/>
      <c r="AF8" s="1"/>
      <c r="AG8" s="1"/>
      <c r="AH8" s="1"/>
      <c r="AI8" s="1"/>
    </row>
    <row r="9" spans="1:35">
      <c r="A9" t="s">
        <v>15</v>
      </c>
      <c r="B9" s="1">
        <v>5686</v>
      </c>
      <c r="C9" s="1">
        <v>553</v>
      </c>
      <c r="D9" s="1">
        <v>180</v>
      </c>
      <c r="E9" s="1">
        <v>90</v>
      </c>
      <c r="F9" s="1">
        <v>50</v>
      </c>
      <c r="G9" s="1">
        <v>20</v>
      </c>
      <c r="H9" s="1">
        <v>96</v>
      </c>
      <c r="I9" s="1">
        <v>0</v>
      </c>
      <c r="J9" s="1">
        <v>90</v>
      </c>
      <c r="K9" s="1">
        <v>162</v>
      </c>
      <c r="L9" s="1">
        <v>414</v>
      </c>
      <c r="M9" s="1">
        <v>895</v>
      </c>
      <c r="N9" s="1">
        <v>0</v>
      </c>
      <c r="O9" s="236">
        <v>1093</v>
      </c>
      <c r="P9" s="1">
        <f t="shared" si="0"/>
        <v>8236</v>
      </c>
      <c r="Q9" s="1">
        <f t="shared" si="1"/>
        <v>9329</v>
      </c>
      <c r="T9" s="1"/>
      <c r="U9" s="1"/>
      <c r="V9" s="1"/>
      <c r="W9" s="1"/>
      <c r="X9" s="1"/>
      <c r="Y9" s="1"/>
      <c r="Z9" s="1"/>
      <c r="AA9" s="1"/>
      <c r="AB9" s="1"/>
      <c r="AC9" s="1"/>
      <c r="AD9" s="1"/>
      <c r="AE9" s="1"/>
      <c r="AF9" s="1"/>
      <c r="AG9" s="1"/>
      <c r="AH9" s="1"/>
      <c r="AI9" s="1"/>
    </row>
    <row r="10" spans="1:35">
      <c r="A10" t="s">
        <v>16</v>
      </c>
      <c r="B10" s="1">
        <v>5738</v>
      </c>
      <c r="C10" s="1">
        <v>2024</v>
      </c>
      <c r="D10" s="1">
        <v>180</v>
      </c>
      <c r="E10" s="1">
        <v>124</v>
      </c>
      <c r="F10" s="1">
        <v>50</v>
      </c>
      <c r="G10" s="1">
        <v>20</v>
      </c>
      <c r="H10" s="1">
        <v>96</v>
      </c>
      <c r="I10" s="1">
        <v>210</v>
      </c>
      <c r="J10" s="1">
        <v>90</v>
      </c>
      <c r="K10" s="1">
        <v>192</v>
      </c>
      <c r="L10" s="1">
        <v>596</v>
      </c>
      <c r="M10" s="1">
        <v>486</v>
      </c>
      <c r="N10" s="1">
        <v>0</v>
      </c>
      <c r="O10" s="236">
        <v>10788</v>
      </c>
      <c r="P10" s="1">
        <f t="shared" si="0"/>
        <v>9806</v>
      </c>
      <c r="Q10" s="1">
        <f t="shared" si="1"/>
        <v>20594</v>
      </c>
      <c r="T10" s="1"/>
      <c r="U10" s="1"/>
      <c r="V10" s="1"/>
      <c r="W10" s="1"/>
      <c r="X10" s="1"/>
      <c r="Y10" s="1"/>
      <c r="Z10" s="1"/>
      <c r="AA10" s="1"/>
      <c r="AB10" s="1"/>
      <c r="AC10" s="1"/>
      <c r="AD10" s="1"/>
      <c r="AE10" s="1"/>
      <c r="AF10" s="1"/>
      <c r="AG10" s="1"/>
      <c r="AH10" s="1"/>
      <c r="AI10" s="1"/>
    </row>
    <row r="11" spans="1:35">
      <c r="A11" t="s">
        <v>17</v>
      </c>
      <c r="B11" s="1">
        <v>6684</v>
      </c>
      <c r="C11" s="1">
        <v>490</v>
      </c>
      <c r="D11" s="1">
        <v>180</v>
      </c>
      <c r="E11" s="1">
        <v>115</v>
      </c>
      <c r="F11" s="1">
        <v>50</v>
      </c>
      <c r="G11" s="1">
        <v>20</v>
      </c>
      <c r="H11" s="1">
        <v>72</v>
      </c>
      <c r="I11" s="1">
        <v>0</v>
      </c>
      <c r="J11" s="1">
        <v>90</v>
      </c>
      <c r="K11" s="1">
        <v>180</v>
      </c>
      <c r="L11" s="1">
        <v>430</v>
      </c>
      <c r="M11" s="1">
        <v>519</v>
      </c>
      <c r="N11" s="1">
        <v>0</v>
      </c>
      <c r="O11" s="236">
        <v>12478</v>
      </c>
      <c r="P11" s="1">
        <f t="shared" si="0"/>
        <v>8830</v>
      </c>
      <c r="Q11" s="1">
        <f t="shared" si="1"/>
        <v>21308</v>
      </c>
      <c r="T11" s="1"/>
      <c r="U11" s="1"/>
      <c r="V11" s="1"/>
      <c r="W11" s="1"/>
      <c r="X11" s="1"/>
      <c r="Y11" s="1"/>
      <c r="Z11" s="1"/>
      <c r="AA11" s="1"/>
      <c r="AB11" s="1"/>
      <c r="AC11" s="1"/>
      <c r="AD11" s="1"/>
      <c r="AE11" s="1"/>
      <c r="AF11" s="1"/>
      <c r="AG11" s="1"/>
      <c r="AH11" s="1"/>
      <c r="AI11" s="1"/>
    </row>
    <row r="12" spans="1:35">
      <c r="A12" t="s">
        <v>18</v>
      </c>
      <c r="B12" s="1">
        <v>5510.52</v>
      </c>
      <c r="C12" s="1">
        <v>2513.52</v>
      </c>
      <c r="D12" s="1">
        <v>180</v>
      </c>
      <c r="E12" s="1">
        <v>91.8</v>
      </c>
      <c r="F12" s="1">
        <v>50</v>
      </c>
      <c r="G12" s="1">
        <v>20</v>
      </c>
      <c r="H12" s="1">
        <v>72</v>
      </c>
      <c r="I12" s="1">
        <v>0</v>
      </c>
      <c r="J12" s="1">
        <v>90</v>
      </c>
      <c r="K12" s="1">
        <v>180</v>
      </c>
      <c r="L12" s="1">
        <v>749.94</v>
      </c>
      <c r="M12" s="1">
        <v>726.22</v>
      </c>
      <c r="N12" s="1">
        <v>0</v>
      </c>
      <c r="O12" s="236">
        <v>13728</v>
      </c>
      <c r="P12" s="1">
        <f t="shared" si="0"/>
        <v>10184</v>
      </c>
      <c r="Q12" s="1">
        <f t="shared" si="1"/>
        <v>23912</v>
      </c>
      <c r="T12" s="1"/>
      <c r="U12" s="1"/>
      <c r="V12" s="1"/>
      <c r="W12" s="1"/>
      <c r="X12" s="1"/>
      <c r="Y12" s="1"/>
      <c r="Z12" s="1"/>
      <c r="AA12" s="1"/>
      <c r="AB12" s="1"/>
      <c r="AC12" s="1"/>
      <c r="AD12" s="1"/>
      <c r="AE12" s="1"/>
      <c r="AF12" s="1"/>
      <c r="AG12" s="1"/>
      <c r="AH12" s="1"/>
      <c r="AI12" s="1"/>
    </row>
    <row r="13" spans="1:35">
      <c r="A13" t="s">
        <v>46</v>
      </c>
      <c r="B13" s="1">
        <v>6489</v>
      </c>
      <c r="C13" s="1">
        <v>794</v>
      </c>
      <c r="D13" s="1">
        <v>180</v>
      </c>
      <c r="E13" s="1">
        <v>90</v>
      </c>
      <c r="F13" s="1">
        <v>50</v>
      </c>
      <c r="G13" s="1">
        <v>20</v>
      </c>
      <c r="H13" s="1">
        <v>72</v>
      </c>
      <c r="I13" s="1">
        <v>0</v>
      </c>
      <c r="J13" s="1">
        <v>90</v>
      </c>
      <c r="K13" s="1">
        <v>180</v>
      </c>
      <c r="L13" s="1">
        <v>834</v>
      </c>
      <c r="M13" s="1">
        <v>600</v>
      </c>
      <c r="N13" s="1">
        <v>0</v>
      </c>
      <c r="O13" s="236">
        <v>12100</v>
      </c>
      <c r="P13" s="1">
        <f t="shared" si="0"/>
        <v>9399</v>
      </c>
      <c r="Q13" s="1">
        <f t="shared" si="1"/>
        <v>21499</v>
      </c>
      <c r="T13" s="1"/>
      <c r="U13" s="1"/>
      <c r="V13" s="1"/>
      <c r="W13" s="1"/>
      <c r="X13" s="1"/>
      <c r="Y13" s="1"/>
      <c r="Z13" s="1"/>
      <c r="AA13" s="1"/>
      <c r="AB13" s="1"/>
      <c r="AC13" s="1"/>
      <c r="AD13" s="1"/>
      <c r="AE13" s="1"/>
      <c r="AF13" s="1"/>
      <c r="AG13" s="1"/>
      <c r="AH13" s="1"/>
      <c r="AI13" s="1"/>
    </row>
    <row r="14" spans="1:35">
      <c r="A14" t="s">
        <v>129</v>
      </c>
      <c r="B14" s="1">
        <v>6489</v>
      </c>
      <c r="C14" s="1">
        <v>794</v>
      </c>
      <c r="D14" s="1">
        <v>180</v>
      </c>
      <c r="E14" s="1">
        <v>90</v>
      </c>
      <c r="F14" s="1">
        <v>50</v>
      </c>
      <c r="G14" s="1">
        <v>20</v>
      </c>
      <c r="H14" s="1">
        <v>72</v>
      </c>
      <c r="I14" s="1">
        <v>0</v>
      </c>
      <c r="J14" s="1">
        <v>90</v>
      </c>
      <c r="K14" s="1">
        <v>180</v>
      </c>
      <c r="L14" s="1">
        <v>834</v>
      </c>
      <c r="M14" s="1">
        <v>600</v>
      </c>
      <c r="N14" s="1">
        <v>1500</v>
      </c>
      <c r="O14" s="236">
        <v>12100</v>
      </c>
      <c r="P14" s="1">
        <f t="shared" si="0"/>
        <v>10899</v>
      </c>
      <c r="Q14" s="1">
        <f t="shared" si="1"/>
        <v>22999</v>
      </c>
      <c r="T14" s="1"/>
      <c r="U14" s="1"/>
      <c r="V14" s="1"/>
      <c r="W14" s="1"/>
      <c r="X14" s="1"/>
      <c r="Y14" s="1"/>
      <c r="Z14" s="1"/>
      <c r="AA14" s="1"/>
      <c r="AB14" s="1"/>
      <c r="AC14" s="1"/>
      <c r="AD14" s="1"/>
      <c r="AE14" s="1"/>
      <c r="AF14" s="1"/>
      <c r="AG14" s="1"/>
      <c r="AH14" s="1"/>
      <c r="AI14" s="1"/>
    </row>
    <row r="15" spans="1:35">
      <c r="A15" s="216" t="s">
        <v>202</v>
      </c>
      <c r="B15" s="217">
        <v>6489</v>
      </c>
      <c r="C15" s="217">
        <v>794</v>
      </c>
      <c r="D15" s="217">
        <v>180</v>
      </c>
      <c r="E15" s="217">
        <v>90</v>
      </c>
      <c r="F15" s="217">
        <v>50</v>
      </c>
      <c r="G15" s="217">
        <v>20</v>
      </c>
      <c r="H15" s="217">
        <v>72</v>
      </c>
      <c r="I15" s="217">
        <v>0</v>
      </c>
      <c r="J15" s="217">
        <v>90</v>
      </c>
      <c r="K15" s="217">
        <v>180</v>
      </c>
      <c r="L15" s="217">
        <v>834</v>
      </c>
      <c r="M15" s="217">
        <v>600</v>
      </c>
      <c r="N15" s="217">
        <v>8000</v>
      </c>
      <c r="O15" s="236">
        <v>12100</v>
      </c>
      <c r="P15" s="217">
        <f t="shared" ref="P15" si="2">SUM(B15:N15)</f>
        <v>17399</v>
      </c>
      <c r="Q15" s="217">
        <f t="shared" ref="Q15" si="3">SUM(O15:P15)</f>
        <v>29499</v>
      </c>
      <c r="T15" s="1"/>
      <c r="U15" s="1"/>
      <c r="V15" s="1"/>
      <c r="W15" s="1"/>
      <c r="X15" s="1"/>
      <c r="Y15" s="1"/>
      <c r="Z15" s="1"/>
      <c r="AA15" s="1"/>
      <c r="AB15" s="1"/>
      <c r="AC15" s="1"/>
      <c r="AD15" s="1"/>
      <c r="AE15" s="1"/>
      <c r="AF15" s="1"/>
      <c r="AG15" s="1"/>
      <c r="AH15" s="1"/>
      <c r="AI15" s="1"/>
    </row>
    <row r="16" spans="1:35">
      <c r="A16" t="s">
        <v>27</v>
      </c>
      <c r="B16" s="1">
        <v>6090.38</v>
      </c>
      <c r="C16" s="1">
        <v>420.7</v>
      </c>
      <c r="D16" s="1">
        <v>180</v>
      </c>
      <c r="E16" s="1">
        <v>138</v>
      </c>
      <c r="F16" s="1">
        <v>594</v>
      </c>
      <c r="G16" s="1">
        <v>150</v>
      </c>
      <c r="H16" s="1">
        <v>96</v>
      </c>
      <c r="I16" s="1">
        <v>0</v>
      </c>
      <c r="J16" s="1">
        <v>0</v>
      </c>
      <c r="K16" s="1">
        <v>0</v>
      </c>
      <c r="L16" s="1">
        <v>1030.5999999999999</v>
      </c>
      <c r="M16" s="1">
        <v>408.32</v>
      </c>
      <c r="N16" s="1">
        <v>0</v>
      </c>
      <c r="O16" s="236">
        <v>4570</v>
      </c>
      <c r="P16" s="1">
        <f t="shared" si="0"/>
        <v>9108</v>
      </c>
      <c r="Q16" s="1">
        <f t="shared" si="1"/>
        <v>13678</v>
      </c>
      <c r="T16" s="1"/>
      <c r="U16" s="1"/>
      <c r="V16" s="1"/>
      <c r="W16" s="1"/>
      <c r="X16" s="1"/>
      <c r="Y16" s="1"/>
      <c r="Z16" s="1"/>
      <c r="AA16" s="1"/>
      <c r="AB16" s="1"/>
      <c r="AC16" s="1"/>
      <c r="AD16" s="1"/>
      <c r="AE16" s="1"/>
      <c r="AF16" s="1"/>
      <c r="AG16" s="1"/>
      <c r="AH16" s="1"/>
      <c r="AI16" s="1"/>
    </row>
    <row r="17" spans="1:35">
      <c r="A17" s="17" t="s">
        <v>21</v>
      </c>
      <c r="O17" s="236"/>
      <c r="P17" s="130"/>
      <c r="T17" s="1"/>
      <c r="U17" s="1"/>
      <c r="V17" s="1"/>
      <c r="W17" s="1"/>
      <c r="X17" s="1"/>
      <c r="Y17" s="1"/>
      <c r="Z17" s="1"/>
      <c r="AA17" s="1"/>
      <c r="AB17" s="1"/>
      <c r="AC17" s="1"/>
      <c r="AD17" s="1"/>
      <c r="AE17" s="1"/>
      <c r="AF17" s="1"/>
      <c r="AG17" s="1"/>
      <c r="AH17" s="1"/>
      <c r="AI17" s="1"/>
    </row>
    <row r="18" spans="1:35">
      <c r="A18" t="s">
        <v>23</v>
      </c>
      <c r="B18" s="1">
        <v>8727.85</v>
      </c>
      <c r="C18" s="1">
        <v>0</v>
      </c>
      <c r="D18" s="1">
        <v>430</v>
      </c>
      <c r="E18" s="1">
        <v>160</v>
      </c>
      <c r="F18" s="1">
        <v>0</v>
      </c>
      <c r="G18" s="1">
        <v>0</v>
      </c>
      <c r="H18" s="1">
        <v>96</v>
      </c>
      <c r="I18" s="1">
        <v>0</v>
      </c>
      <c r="J18" s="1">
        <v>90</v>
      </c>
      <c r="K18" s="1">
        <v>0</v>
      </c>
      <c r="L18" s="1">
        <v>2743.9</v>
      </c>
      <c r="M18" s="1">
        <v>285.25</v>
      </c>
      <c r="N18" s="1">
        <v>0</v>
      </c>
      <c r="O18" s="236">
        <v>16915</v>
      </c>
      <c r="P18" s="1">
        <f>SUM(B18:N18)</f>
        <v>12533</v>
      </c>
      <c r="Q18" s="1">
        <f>SUM(O18:P18)</f>
        <v>29448</v>
      </c>
      <c r="T18" s="1"/>
      <c r="U18" s="1"/>
      <c r="V18" s="1"/>
      <c r="W18" s="1"/>
      <c r="X18" s="1"/>
      <c r="Y18" s="1"/>
      <c r="Z18" s="1"/>
      <c r="AA18" s="1"/>
      <c r="AB18" s="1"/>
      <c r="AC18" s="1"/>
      <c r="AD18" s="1"/>
      <c r="AE18" s="1"/>
      <c r="AF18" s="1"/>
      <c r="AG18" s="1"/>
      <c r="AH18" s="1"/>
      <c r="AI18" s="1"/>
    </row>
    <row r="19" spans="1:35">
      <c r="A19" t="s">
        <v>48</v>
      </c>
      <c r="B19" s="1">
        <v>0</v>
      </c>
      <c r="C19" s="1">
        <v>0</v>
      </c>
      <c r="D19" s="1">
        <v>0</v>
      </c>
      <c r="E19" s="1">
        <v>0</v>
      </c>
      <c r="F19" s="1">
        <v>0</v>
      </c>
      <c r="G19" s="1">
        <v>0</v>
      </c>
      <c r="H19" s="1">
        <v>0</v>
      </c>
      <c r="I19" s="1">
        <v>0</v>
      </c>
      <c r="J19" s="1">
        <v>0</v>
      </c>
      <c r="K19" s="1">
        <v>0</v>
      </c>
      <c r="L19" s="1">
        <v>0</v>
      </c>
      <c r="M19" s="1">
        <v>0</v>
      </c>
      <c r="N19" s="1">
        <v>0</v>
      </c>
      <c r="O19" s="236">
        <v>0</v>
      </c>
      <c r="P19" s="1">
        <f>SUM(B19:N19)</f>
        <v>0</v>
      </c>
      <c r="Q19" s="1">
        <f t="shared" ref="Q19:Q43" si="4">SUM(O19:P19)</f>
        <v>0</v>
      </c>
      <c r="T19" s="1"/>
      <c r="U19" s="1"/>
      <c r="V19" s="1"/>
      <c r="W19" s="1"/>
      <c r="X19" s="1"/>
      <c r="Y19" s="1"/>
      <c r="Z19" s="1"/>
      <c r="AA19" s="1"/>
      <c r="AB19" s="1"/>
      <c r="AC19" s="1"/>
      <c r="AD19" s="1"/>
      <c r="AE19" s="1"/>
      <c r="AF19" s="1"/>
      <c r="AG19" s="1"/>
      <c r="AH19" s="1"/>
      <c r="AI19" s="1"/>
    </row>
    <row r="20" spans="1:35">
      <c r="A20" t="s">
        <v>135</v>
      </c>
      <c r="B20" s="1">
        <v>14813</v>
      </c>
      <c r="C20" s="1">
        <v>0</v>
      </c>
      <c r="D20" s="1">
        <v>180</v>
      </c>
      <c r="E20" s="1">
        <v>329</v>
      </c>
      <c r="F20" s="1">
        <v>0</v>
      </c>
      <c r="G20" s="1">
        <v>72</v>
      </c>
      <c r="H20" s="1">
        <v>0</v>
      </c>
      <c r="I20" s="1">
        <v>0</v>
      </c>
      <c r="J20" s="1">
        <v>90</v>
      </c>
      <c r="K20" s="1">
        <v>0</v>
      </c>
      <c r="L20" s="1">
        <v>1603</v>
      </c>
      <c r="M20" s="1">
        <v>20</v>
      </c>
      <c r="N20" s="1">
        <v>0</v>
      </c>
      <c r="O20" s="236">
        <v>11580</v>
      </c>
      <c r="P20" s="1">
        <f t="shared" ref="P20:P43" si="5">SUM(B20:N20)</f>
        <v>17107</v>
      </c>
      <c r="Q20" s="1">
        <f t="shared" si="4"/>
        <v>28687</v>
      </c>
      <c r="T20" s="1"/>
      <c r="U20" s="1"/>
      <c r="V20" s="1"/>
      <c r="W20" s="1"/>
      <c r="X20" s="1"/>
      <c r="Y20" s="1"/>
      <c r="Z20" s="1"/>
      <c r="AA20" s="1"/>
      <c r="AB20" s="1"/>
      <c r="AC20" s="1"/>
      <c r="AD20" s="1"/>
      <c r="AE20" s="1"/>
      <c r="AF20" s="1"/>
      <c r="AG20" s="1"/>
      <c r="AH20" s="1"/>
      <c r="AI20" s="1"/>
    </row>
    <row r="21" spans="1:35">
      <c r="A21" t="s">
        <v>25</v>
      </c>
      <c r="B21" s="1">
        <v>6195.9600000000009</v>
      </c>
      <c r="C21" s="1">
        <v>0</v>
      </c>
      <c r="D21" s="1">
        <v>180</v>
      </c>
      <c r="E21" s="1">
        <v>90</v>
      </c>
      <c r="F21" s="1">
        <v>0</v>
      </c>
      <c r="G21" s="1">
        <v>0</v>
      </c>
      <c r="H21" s="1">
        <v>72</v>
      </c>
      <c r="I21" s="1">
        <v>0</v>
      </c>
      <c r="J21" s="1">
        <v>90</v>
      </c>
      <c r="K21" s="1">
        <v>36</v>
      </c>
      <c r="L21" s="1">
        <v>125.28</v>
      </c>
      <c r="M21" s="1">
        <v>559.43999999999994</v>
      </c>
      <c r="N21" s="1">
        <v>0</v>
      </c>
      <c r="O21" s="236">
        <v>12497.22</v>
      </c>
      <c r="P21" s="1">
        <f t="shared" si="5"/>
        <v>7348.68</v>
      </c>
      <c r="Q21" s="1">
        <f t="shared" si="4"/>
        <v>19845.900000000001</v>
      </c>
      <c r="T21" s="1"/>
      <c r="U21" s="1"/>
      <c r="V21" s="1"/>
      <c r="W21" s="1"/>
      <c r="X21" s="1"/>
      <c r="Y21" s="1"/>
      <c r="Z21" s="1"/>
      <c r="AA21" s="1"/>
      <c r="AB21" s="1"/>
      <c r="AC21" s="1"/>
      <c r="AD21" s="1"/>
      <c r="AE21" s="1"/>
      <c r="AF21" s="1"/>
      <c r="AG21" s="1"/>
      <c r="AH21" s="1"/>
      <c r="AI21" s="1"/>
    </row>
    <row r="22" spans="1:35">
      <c r="A22" t="s">
        <v>28</v>
      </c>
      <c r="B22" s="1">
        <v>9335</v>
      </c>
      <c r="C22" s="1">
        <v>0</v>
      </c>
      <c r="D22" s="1">
        <v>180</v>
      </c>
      <c r="E22" s="1">
        <v>166</v>
      </c>
      <c r="F22" s="1">
        <v>0</v>
      </c>
      <c r="G22" s="1">
        <v>0</v>
      </c>
      <c r="H22" s="1">
        <v>96</v>
      </c>
      <c r="I22" s="1">
        <v>0</v>
      </c>
      <c r="J22" s="1">
        <v>90</v>
      </c>
      <c r="K22" s="1">
        <v>0</v>
      </c>
      <c r="L22" s="1">
        <v>460</v>
      </c>
      <c r="M22" s="1">
        <v>0</v>
      </c>
      <c r="N22" s="1">
        <v>0</v>
      </c>
      <c r="O22" s="236">
        <v>10077</v>
      </c>
      <c r="P22" s="1">
        <f t="shared" si="5"/>
        <v>10327</v>
      </c>
      <c r="Q22" s="1">
        <f t="shared" si="4"/>
        <v>20404</v>
      </c>
      <c r="T22" s="1"/>
      <c r="U22" s="1"/>
      <c r="V22" s="1"/>
      <c r="W22" s="1"/>
      <c r="X22" s="1"/>
      <c r="Y22" s="1"/>
      <c r="Z22" s="1"/>
      <c r="AA22" s="1"/>
      <c r="AB22" s="1"/>
      <c r="AC22" s="1"/>
      <c r="AD22" s="1"/>
      <c r="AE22" s="1"/>
      <c r="AF22" s="1"/>
      <c r="AG22" s="1"/>
      <c r="AH22" s="1"/>
      <c r="AI22" s="1"/>
    </row>
    <row r="23" spans="1:35" s="141" customFormat="1">
      <c r="A23" s="141" t="s">
        <v>142</v>
      </c>
      <c r="B23" s="142">
        <v>9335</v>
      </c>
      <c r="C23" s="142">
        <v>0</v>
      </c>
      <c r="D23" s="142">
        <v>180</v>
      </c>
      <c r="E23" s="142">
        <v>166</v>
      </c>
      <c r="F23" s="142">
        <v>0</v>
      </c>
      <c r="G23" s="142">
        <v>0</v>
      </c>
      <c r="H23" s="142">
        <v>96</v>
      </c>
      <c r="I23" s="142">
        <v>0</v>
      </c>
      <c r="J23" s="142">
        <v>90</v>
      </c>
      <c r="K23" s="142">
        <v>0</v>
      </c>
      <c r="L23" s="142">
        <v>3370</v>
      </c>
      <c r="M23" s="142">
        <v>0</v>
      </c>
      <c r="N23" s="142">
        <v>0</v>
      </c>
      <c r="O23" s="236">
        <v>10077</v>
      </c>
      <c r="P23" s="142">
        <f t="shared" si="5"/>
        <v>13237</v>
      </c>
      <c r="Q23" s="142">
        <f>SUM(O23:P23)</f>
        <v>23314</v>
      </c>
      <c r="R23" s="142"/>
      <c r="T23" s="1"/>
      <c r="U23" s="1"/>
      <c r="V23" s="1"/>
      <c r="W23" s="1"/>
      <c r="X23" s="1"/>
      <c r="Y23" s="1"/>
      <c r="Z23" s="1"/>
      <c r="AA23" s="1"/>
      <c r="AB23" s="1"/>
      <c r="AC23" s="1"/>
      <c r="AD23" s="1"/>
      <c r="AE23" s="1"/>
      <c r="AF23" s="1"/>
      <c r="AG23" s="1"/>
      <c r="AH23" s="1"/>
      <c r="AI23" s="1"/>
    </row>
    <row r="24" spans="1:35">
      <c r="A24" t="s">
        <v>29</v>
      </c>
      <c r="B24" s="1">
        <v>7168</v>
      </c>
      <c r="C24" s="1">
        <v>0</v>
      </c>
      <c r="D24" s="1">
        <v>180</v>
      </c>
      <c r="E24" s="1">
        <v>128</v>
      </c>
      <c r="F24" s="1">
        <v>0</v>
      </c>
      <c r="G24" s="1">
        <v>0</v>
      </c>
      <c r="H24" s="1">
        <v>96</v>
      </c>
      <c r="I24" s="1">
        <v>0</v>
      </c>
      <c r="J24" s="1">
        <v>90</v>
      </c>
      <c r="K24" s="1">
        <v>0</v>
      </c>
      <c r="L24" s="1">
        <v>2896</v>
      </c>
      <c r="M24" s="1">
        <v>0</v>
      </c>
      <c r="N24" s="1">
        <v>0</v>
      </c>
      <c r="O24" s="236">
        <v>9279</v>
      </c>
      <c r="P24" s="1">
        <f t="shared" si="5"/>
        <v>10558</v>
      </c>
      <c r="Q24" s="1">
        <f t="shared" si="4"/>
        <v>19837</v>
      </c>
      <c r="T24" s="1"/>
      <c r="U24" s="1"/>
      <c r="V24" s="1"/>
      <c r="W24" s="1"/>
      <c r="X24" s="1"/>
      <c r="Y24" s="1"/>
      <c r="Z24" s="1"/>
      <c r="AA24" s="1"/>
      <c r="AB24" s="1"/>
      <c r="AC24" s="1"/>
      <c r="AD24" s="1"/>
      <c r="AE24" s="1"/>
      <c r="AF24" s="1"/>
      <c r="AG24" s="1"/>
      <c r="AH24" s="1"/>
      <c r="AI24" s="1"/>
    </row>
    <row r="25" spans="1:35" s="141" customFormat="1">
      <c r="A25" s="141" t="s">
        <v>184</v>
      </c>
      <c r="B25" s="142">
        <v>16423.2</v>
      </c>
      <c r="C25" s="142">
        <v>0</v>
      </c>
      <c r="D25" s="142">
        <v>180</v>
      </c>
      <c r="E25" s="142">
        <v>271</v>
      </c>
      <c r="F25" s="142">
        <v>0</v>
      </c>
      <c r="G25" s="142">
        <v>0</v>
      </c>
      <c r="H25" s="142">
        <v>96</v>
      </c>
      <c r="I25" s="142">
        <v>0</v>
      </c>
      <c r="J25" s="142">
        <v>90</v>
      </c>
      <c r="K25" s="142">
        <v>0</v>
      </c>
      <c r="L25" s="142">
        <v>7650</v>
      </c>
      <c r="M25" s="142">
        <v>0</v>
      </c>
      <c r="N25" s="1">
        <v>0</v>
      </c>
      <c r="O25" s="236">
        <v>13082.18</v>
      </c>
      <c r="P25" s="142">
        <f t="shared" si="5"/>
        <v>24710.2</v>
      </c>
      <c r="Q25" s="142">
        <f t="shared" si="4"/>
        <v>37792.380000000005</v>
      </c>
      <c r="R25" s="142"/>
      <c r="T25" s="1"/>
      <c r="U25" s="1"/>
      <c r="V25" s="1"/>
      <c r="W25" s="1"/>
      <c r="X25" s="1"/>
      <c r="Y25" s="1"/>
      <c r="Z25" s="1"/>
      <c r="AA25" s="1"/>
      <c r="AB25" s="1"/>
      <c r="AC25" s="1"/>
      <c r="AD25" s="1"/>
      <c r="AE25" s="1"/>
      <c r="AF25" s="1"/>
      <c r="AG25" s="1"/>
      <c r="AH25" s="1"/>
      <c r="AI25" s="1"/>
    </row>
    <row r="26" spans="1:35">
      <c r="A26" t="s">
        <v>63</v>
      </c>
      <c r="B26" s="1">
        <v>16423</v>
      </c>
      <c r="C26" s="1">
        <v>0</v>
      </c>
      <c r="D26" s="1">
        <v>180</v>
      </c>
      <c r="E26" s="1">
        <v>271</v>
      </c>
      <c r="F26" s="1">
        <v>0</v>
      </c>
      <c r="G26" s="1">
        <v>0</v>
      </c>
      <c r="H26" s="1">
        <v>96</v>
      </c>
      <c r="I26" s="1">
        <v>0</v>
      </c>
      <c r="J26" s="1">
        <v>90</v>
      </c>
      <c r="K26" s="1">
        <v>0</v>
      </c>
      <c r="L26" s="1">
        <v>450</v>
      </c>
      <c r="M26" s="1">
        <v>0</v>
      </c>
      <c r="N26" s="1">
        <v>0</v>
      </c>
      <c r="O26" s="236">
        <v>13082</v>
      </c>
      <c r="P26" s="1">
        <f t="shared" si="5"/>
        <v>17510</v>
      </c>
      <c r="Q26" s="1">
        <f t="shared" si="4"/>
        <v>30592</v>
      </c>
      <c r="T26" s="1"/>
      <c r="U26" s="1"/>
      <c r="V26" s="1"/>
      <c r="W26" s="1"/>
      <c r="X26" s="1"/>
      <c r="Y26" s="1"/>
      <c r="Z26" s="1"/>
      <c r="AA26" s="1"/>
      <c r="AB26" s="1"/>
      <c r="AC26" s="1"/>
      <c r="AD26" s="1"/>
      <c r="AE26" s="1"/>
      <c r="AF26" s="1"/>
      <c r="AG26" s="1"/>
      <c r="AH26" s="1"/>
      <c r="AI26" s="1"/>
    </row>
    <row r="27" spans="1:35">
      <c r="A27" t="s">
        <v>49</v>
      </c>
      <c r="B27" s="1">
        <v>6058.82</v>
      </c>
      <c r="C27" s="1">
        <v>0</v>
      </c>
      <c r="D27" s="1">
        <v>230</v>
      </c>
      <c r="E27" s="1">
        <v>107</v>
      </c>
      <c r="F27" s="1">
        <v>0</v>
      </c>
      <c r="G27" s="1">
        <v>0</v>
      </c>
      <c r="H27" s="1">
        <v>96</v>
      </c>
      <c r="I27" s="1">
        <v>0</v>
      </c>
      <c r="J27" s="1">
        <v>115</v>
      </c>
      <c r="K27" s="1">
        <v>0</v>
      </c>
      <c r="L27" s="1">
        <v>457</v>
      </c>
      <c r="M27" s="1">
        <v>0</v>
      </c>
      <c r="N27" s="1">
        <v>0</v>
      </c>
      <c r="O27" s="236">
        <v>8963.68</v>
      </c>
      <c r="P27" s="1">
        <f t="shared" si="5"/>
        <v>7063.82</v>
      </c>
      <c r="Q27" s="1">
        <f t="shared" si="4"/>
        <v>16027.5</v>
      </c>
      <c r="T27" s="1"/>
      <c r="U27" s="1"/>
      <c r="V27" s="1"/>
      <c r="W27" s="1"/>
      <c r="X27" s="1"/>
      <c r="Y27" s="1"/>
      <c r="Z27" s="1"/>
      <c r="AA27" s="1"/>
      <c r="AB27" s="1"/>
      <c r="AC27" s="1"/>
      <c r="AD27" s="1"/>
      <c r="AE27" s="1"/>
      <c r="AF27" s="1"/>
      <c r="AG27" s="1"/>
      <c r="AH27" s="1"/>
      <c r="AI27" s="1"/>
    </row>
    <row r="28" spans="1:35">
      <c r="A28" t="s">
        <v>50</v>
      </c>
      <c r="B28" s="1">
        <v>28418</v>
      </c>
      <c r="C28" s="1">
        <v>0</v>
      </c>
      <c r="D28" s="1">
        <v>300</v>
      </c>
      <c r="E28" s="1">
        <v>395</v>
      </c>
      <c r="F28" s="1">
        <v>0</v>
      </c>
      <c r="G28" s="1">
        <v>0</v>
      </c>
      <c r="H28" s="1">
        <v>120</v>
      </c>
      <c r="I28" s="1">
        <v>0</v>
      </c>
      <c r="J28" s="1">
        <v>150</v>
      </c>
      <c r="K28" s="1">
        <v>0</v>
      </c>
      <c r="L28" s="1">
        <v>5020</v>
      </c>
      <c r="M28" s="1">
        <v>0</v>
      </c>
      <c r="N28" s="1">
        <v>0</v>
      </c>
      <c r="O28" s="236">
        <v>29466</v>
      </c>
      <c r="P28" s="1">
        <f t="shared" si="5"/>
        <v>34403</v>
      </c>
      <c r="Q28" s="1">
        <f t="shared" si="4"/>
        <v>63869</v>
      </c>
      <c r="T28" s="1"/>
      <c r="U28" s="1"/>
      <c r="V28" s="1"/>
      <c r="W28" s="1"/>
      <c r="X28" s="1"/>
      <c r="Y28" s="1"/>
      <c r="Z28" s="1"/>
      <c r="AA28" s="1"/>
      <c r="AB28" s="1"/>
      <c r="AC28" s="1"/>
      <c r="AD28" s="1"/>
      <c r="AE28" s="1"/>
      <c r="AF28" s="1"/>
      <c r="AG28" s="1"/>
      <c r="AH28" s="1"/>
      <c r="AI28" s="1"/>
    </row>
    <row r="29" spans="1:35">
      <c r="A29" t="s">
        <v>51</v>
      </c>
      <c r="B29" s="1">
        <v>9335</v>
      </c>
      <c r="C29" s="1">
        <v>0</v>
      </c>
      <c r="D29" s="1">
        <v>180</v>
      </c>
      <c r="E29" s="1">
        <v>166</v>
      </c>
      <c r="F29" s="1">
        <v>0</v>
      </c>
      <c r="G29" s="1">
        <v>0</v>
      </c>
      <c r="H29" s="1">
        <v>96</v>
      </c>
      <c r="I29" s="1">
        <v>0</v>
      </c>
      <c r="J29" s="1">
        <v>90</v>
      </c>
      <c r="K29" s="1">
        <v>0</v>
      </c>
      <c r="L29" s="1">
        <v>460</v>
      </c>
      <c r="M29" s="1">
        <v>0</v>
      </c>
      <c r="N29" s="1">
        <v>0</v>
      </c>
      <c r="O29" s="236">
        <v>10091</v>
      </c>
      <c r="P29" s="1">
        <f t="shared" si="5"/>
        <v>10327</v>
      </c>
      <c r="Q29" s="1">
        <f t="shared" si="4"/>
        <v>20418</v>
      </c>
      <c r="T29" s="1"/>
      <c r="U29" s="1"/>
      <c r="V29" s="1"/>
      <c r="W29" s="1"/>
      <c r="X29" s="1"/>
      <c r="Y29" s="1"/>
      <c r="Z29" s="1"/>
      <c r="AA29" s="1"/>
      <c r="AB29" s="1"/>
      <c r="AC29" s="1"/>
      <c r="AD29" s="1"/>
      <c r="AE29" s="1"/>
      <c r="AF29" s="1"/>
      <c r="AG29" s="1"/>
      <c r="AH29" s="1"/>
      <c r="AI29" s="1"/>
    </row>
    <row r="30" spans="1:35">
      <c r="A30" s="128" t="s">
        <v>62</v>
      </c>
      <c r="B30" s="1">
        <v>16814</v>
      </c>
      <c r="C30" s="1">
        <v>0</v>
      </c>
      <c r="D30" s="1">
        <v>180</v>
      </c>
      <c r="E30" s="1">
        <v>166</v>
      </c>
      <c r="F30" s="1">
        <v>0</v>
      </c>
      <c r="G30" s="1">
        <v>0</v>
      </c>
      <c r="H30" s="1">
        <v>96</v>
      </c>
      <c r="I30" s="1">
        <v>0</v>
      </c>
      <c r="J30" s="1">
        <v>90</v>
      </c>
      <c r="K30" s="1">
        <v>0</v>
      </c>
      <c r="L30" s="1">
        <v>460</v>
      </c>
      <c r="M30" s="1">
        <v>0</v>
      </c>
      <c r="N30" s="1">
        <v>0</v>
      </c>
      <c r="O30" s="236">
        <v>17477</v>
      </c>
      <c r="P30" s="1">
        <f t="shared" si="5"/>
        <v>17806</v>
      </c>
      <c r="Q30" s="1">
        <f t="shared" si="4"/>
        <v>35283</v>
      </c>
      <c r="T30" s="1"/>
      <c r="U30" s="1"/>
      <c r="V30" s="1"/>
      <c r="W30" s="1"/>
      <c r="X30" s="1"/>
      <c r="Y30" s="1"/>
      <c r="Z30" s="1"/>
      <c r="AA30" s="1"/>
      <c r="AB30" s="1"/>
      <c r="AC30" s="1"/>
      <c r="AD30" s="1"/>
      <c r="AE30" s="1"/>
      <c r="AF30" s="1"/>
      <c r="AG30" s="1"/>
      <c r="AH30" s="1"/>
      <c r="AI30" s="1"/>
    </row>
    <row r="31" spans="1:35" ht="30">
      <c r="A31" s="128" t="s">
        <v>52</v>
      </c>
      <c r="B31" s="1">
        <v>9335</v>
      </c>
      <c r="C31" s="1">
        <v>0</v>
      </c>
      <c r="D31" s="1">
        <v>180</v>
      </c>
      <c r="E31" s="1">
        <v>166</v>
      </c>
      <c r="F31" s="1">
        <v>0</v>
      </c>
      <c r="G31" s="1">
        <v>0</v>
      </c>
      <c r="H31" s="1">
        <v>96</v>
      </c>
      <c r="I31" s="1">
        <v>0</v>
      </c>
      <c r="J31" s="1">
        <v>90</v>
      </c>
      <c r="K31" s="1">
        <v>0</v>
      </c>
      <c r="L31" s="1">
        <v>660</v>
      </c>
      <c r="M31" s="1">
        <v>0</v>
      </c>
      <c r="N31" s="1">
        <v>0</v>
      </c>
      <c r="O31" s="236">
        <v>8401.5</v>
      </c>
      <c r="P31" s="1">
        <f t="shared" si="5"/>
        <v>10527</v>
      </c>
      <c r="Q31" s="1">
        <f t="shared" si="4"/>
        <v>18928.5</v>
      </c>
      <c r="T31" s="1"/>
      <c r="U31" s="1"/>
      <c r="V31" s="1"/>
      <c r="W31" s="1"/>
      <c r="X31" s="1"/>
      <c r="Y31" s="1"/>
      <c r="Z31" s="1"/>
      <c r="AA31" s="1"/>
      <c r="AB31" s="1"/>
      <c r="AC31" s="1"/>
      <c r="AD31" s="1"/>
      <c r="AE31" s="1"/>
      <c r="AF31" s="1"/>
      <c r="AG31" s="1"/>
      <c r="AH31" s="1"/>
      <c r="AI31" s="1"/>
    </row>
    <row r="32" spans="1:35">
      <c r="A32" s="128" t="s">
        <v>53</v>
      </c>
      <c r="B32" s="1">
        <v>8858</v>
      </c>
      <c r="C32" s="1">
        <v>0</v>
      </c>
      <c r="D32" s="1">
        <v>180</v>
      </c>
      <c r="E32" s="1">
        <v>166</v>
      </c>
      <c r="F32" s="1">
        <v>0</v>
      </c>
      <c r="G32" s="1">
        <v>0</v>
      </c>
      <c r="H32" s="1">
        <v>96</v>
      </c>
      <c r="I32" s="1">
        <v>0</v>
      </c>
      <c r="J32" s="1">
        <v>90</v>
      </c>
      <c r="K32" s="1">
        <v>0</v>
      </c>
      <c r="L32" s="1">
        <v>1260</v>
      </c>
      <c r="M32" s="1">
        <v>0</v>
      </c>
      <c r="N32" s="1">
        <v>0</v>
      </c>
      <c r="O32" s="236">
        <v>6643.74</v>
      </c>
      <c r="P32" s="1">
        <f t="shared" si="5"/>
        <v>10650</v>
      </c>
      <c r="Q32" s="1">
        <f t="shared" si="4"/>
        <v>17293.739999999998</v>
      </c>
      <c r="T32" s="1"/>
      <c r="U32" s="1"/>
      <c r="V32" s="1"/>
      <c r="W32" s="1"/>
      <c r="X32" s="1"/>
      <c r="Y32" s="1"/>
      <c r="Z32" s="1"/>
      <c r="AA32" s="1"/>
      <c r="AB32" s="1"/>
      <c r="AC32" s="1"/>
      <c r="AD32" s="1"/>
      <c r="AE32" s="1"/>
      <c r="AF32" s="1"/>
      <c r="AG32" s="1"/>
      <c r="AH32" s="1"/>
      <c r="AI32" s="1"/>
    </row>
    <row r="33" spans="1:35">
      <c r="A33" t="s">
        <v>54</v>
      </c>
      <c r="B33" s="1">
        <v>31375.45</v>
      </c>
      <c r="C33" s="1">
        <v>0</v>
      </c>
      <c r="D33" s="1">
        <v>300</v>
      </c>
      <c r="E33" s="1">
        <v>464</v>
      </c>
      <c r="F33" s="1">
        <v>0</v>
      </c>
      <c r="G33" s="1">
        <v>0</v>
      </c>
      <c r="H33" s="1">
        <v>120</v>
      </c>
      <c r="I33" s="1">
        <v>0</v>
      </c>
      <c r="J33" s="1">
        <v>150</v>
      </c>
      <c r="K33" s="1">
        <v>0</v>
      </c>
      <c r="L33" s="1">
        <v>527.5</v>
      </c>
      <c r="M33" s="1">
        <v>0</v>
      </c>
      <c r="N33" s="1">
        <v>0</v>
      </c>
      <c r="O33" s="236">
        <v>28177.34</v>
      </c>
      <c r="P33" s="1">
        <f t="shared" si="5"/>
        <v>32936.949999999997</v>
      </c>
      <c r="Q33" s="1">
        <f t="shared" si="4"/>
        <v>61114.289999999994</v>
      </c>
      <c r="T33" s="1"/>
      <c r="U33" s="1"/>
      <c r="V33" s="1"/>
      <c r="W33" s="1"/>
      <c r="X33" s="1"/>
      <c r="Y33" s="1"/>
      <c r="Z33" s="1"/>
      <c r="AA33" s="1"/>
      <c r="AB33" s="1"/>
      <c r="AC33" s="1"/>
      <c r="AD33" s="1"/>
      <c r="AE33" s="1"/>
      <c r="AF33" s="1"/>
      <c r="AG33" s="1"/>
      <c r="AH33" s="1"/>
      <c r="AI33" s="1"/>
    </row>
    <row r="34" spans="1:35">
      <c r="A34" t="s">
        <v>134</v>
      </c>
      <c r="B34" s="1">
        <v>14293</v>
      </c>
      <c r="C34" s="1">
        <v>0</v>
      </c>
      <c r="D34" s="1">
        <v>180</v>
      </c>
      <c r="E34" s="1">
        <v>166</v>
      </c>
      <c r="F34" s="1">
        <v>0</v>
      </c>
      <c r="G34" s="1">
        <v>0</v>
      </c>
      <c r="H34" s="1">
        <v>96</v>
      </c>
      <c r="I34" s="1">
        <v>0</v>
      </c>
      <c r="J34" s="1">
        <v>90</v>
      </c>
      <c r="K34" s="1">
        <v>0</v>
      </c>
      <c r="L34" s="1">
        <v>460</v>
      </c>
      <c r="M34" s="1">
        <v>0</v>
      </c>
      <c r="N34" s="1">
        <v>0</v>
      </c>
      <c r="O34" s="236">
        <v>15451</v>
      </c>
      <c r="P34" s="1">
        <f t="shared" si="5"/>
        <v>15285</v>
      </c>
      <c r="Q34" s="1">
        <f t="shared" si="4"/>
        <v>30736</v>
      </c>
      <c r="T34" s="1"/>
      <c r="U34" s="1"/>
      <c r="V34" s="1"/>
      <c r="W34" s="1"/>
      <c r="X34" s="1"/>
      <c r="Y34" s="1"/>
      <c r="Z34" s="1"/>
      <c r="AA34" s="1"/>
      <c r="AB34" s="1"/>
      <c r="AC34" s="1"/>
      <c r="AD34" s="1"/>
      <c r="AE34" s="1"/>
      <c r="AF34" s="1"/>
      <c r="AG34" s="1"/>
      <c r="AH34" s="1"/>
      <c r="AI34" s="1"/>
    </row>
    <row r="35" spans="1:35">
      <c r="A35" t="s">
        <v>32</v>
      </c>
      <c r="B35" s="1">
        <v>10150.25</v>
      </c>
      <c r="C35" s="1">
        <v>0</v>
      </c>
      <c r="D35" s="1">
        <v>180</v>
      </c>
      <c r="E35" s="1">
        <v>146</v>
      </c>
      <c r="F35" s="1">
        <v>0</v>
      </c>
      <c r="G35" s="1">
        <v>0</v>
      </c>
      <c r="H35" s="1">
        <v>0</v>
      </c>
      <c r="I35" s="1">
        <v>0</v>
      </c>
      <c r="J35" s="1">
        <v>90</v>
      </c>
      <c r="K35" s="1">
        <v>0</v>
      </c>
      <c r="L35" s="1">
        <v>0</v>
      </c>
      <c r="M35" s="1">
        <v>464</v>
      </c>
      <c r="N35" s="1">
        <v>0</v>
      </c>
      <c r="O35" s="236">
        <v>11114</v>
      </c>
      <c r="P35" s="1">
        <f t="shared" si="5"/>
        <v>11030.25</v>
      </c>
      <c r="Q35" s="1">
        <f t="shared" si="4"/>
        <v>22144.25</v>
      </c>
      <c r="T35" s="1"/>
      <c r="U35" s="1"/>
      <c r="V35" s="1"/>
      <c r="W35" s="1"/>
      <c r="X35" s="1"/>
      <c r="Y35" s="1"/>
      <c r="Z35" s="1"/>
      <c r="AA35" s="1"/>
      <c r="AB35" s="1"/>
      <c r="AC35" s="1"/>
      <c r="AD35" s="1"/>
      <c r="AE35" s="1"/>
      <c r="AF35" s="1"/>
      <c r="AG35" s="1"/>
      <c r="AH35" s="1"/>
      <c r="AI35" s="1"/>
    </row>
    <row r="36" spans="1:35" ht="30">
      <c r="A36" s="191" t="s">
        <v>160</v>
      </c>
      <c r="B36" s="1">
        <v>13149.75</v>
      </c>
      <c r="C36" s="1">
        <v>0</v>
      </c>
      <c r="D36" s="1">
        <v>180</v>
      </c>
      <c r="E36" s="1">
        <v>146</v>
      </c>
      <c r="F36" s="1">
        <v>0</v>
      </c>
      <c r="G36" s="1">
        <v>0</v>
      </c>
      <c r="H36" s="1">
        <v>0</v>
      </c>
      <c r="I36" s="1">
        <v>0</v>
      </c>
      <c r="J36" s="1">
        <v>90</v>
      </c>
      <c r="K36" s="1">
        <v>0</v>
      </c>
      <c r="L36" s="1">
        <v>0</v>
      </c>
      <c r="M36" s="1">
        <v>295</v>
      </c>
      <c r="N36" s="1">
        <v>0</v>
      </c>
      <c r="O36" s="236">
        <v>9862</v>
      </c>
      <c r="P36" s="1">
        <f t="shared" ref="P36" si="6">SUM(B36:N36)</f>
        <v>13860.75</v>
      </c>
      <c r="Q36" s="1">
        <f t="shared" ref="Q36" si="7">SUM(O36:P36)</f>
        <v>23722.75</v>
      </c>
      <c r="T36" s="1"/>
      <c r="U36" s="1"/>
      <c r="V36" s="1"/>
      <c r="W36" s="1"/>
      <c r="X36" s="1"/>
      <c r="Y36" s="1"/>
      <c r="Z36" s="1"/>
      <c r="AA36" s="1"/>
      <c r="AB36" s="1"/>
      <c r="AC36" s="1"/>
      <c r="AD36" s="1"/>
      <c r="AE36" s="1"/>
      <c r="AF36" s="1"/>
      <c r="AG36" s="1"/>
      <c r="AH36" s="1"/>
      <c r="AI36" s="1"/>
    </row>
    <row r="37" spans="1:35">
      <c r="A37" t="s">
        <v>55</v>
      </c>
      <c r="B37" s="1">
        <v>14538</v>
      </c>
      <c r="C37" s="1">
        <v>0</v>
      </c>
      <c r="D37" s="1">
        <v>180</v>
      </c>
      <c r="E37" s="1">
        <v>146</v>
      </c>
      <c r="F37" s="1">
        <v>0</v>
      </c>
      <c r="G37" s="1">
        <v>0</v>
      </c>
      <c r="H37" s="1">
        <v>0</v>
      </c>
      <c r="I37" s="1">
        <v>0</v>
      </c>
      <c r="J37" s="1">
        <v>90</v>
      </c>
      <c r="K37" s="1">
        <v>0</v>
      </c>
      <c r="L37" s="1">
        <v>31</v>
      </c>
      <c r="M37" s="1">
        <v>264</v>
      </c>
      <c r="N37" s="1">
        <v>0</v>
      </c>
      <c r="O37" s="236">
        <v>9345</v>
      </c>
      <c r="P37" s="1">
        <f t="shared" si="5"/>
        <v>15249</v>
      </c>
      <c r="Q37" s="1">
        <f t="shared" si="4"/>
        <v>24594</v>
      </c>
      <c r="T37" s="1"/>
      <c r="U37" s="1"/>
      <c r="V37" s="1"/>
      <c r="W37" s="1"/>
      <c r="X37" s="1"/>
      <c r="Y37" s="1"/>
      <c r="Z37" s="1"/>
      <c r="AA37" s="1"/>
      <c r="AB37" s="1"/>
      <c r="AC37" s="1"/>
      <c r="AD37" s="1"/>
      <c r="AE37" s="1"/>
      <c r="AF37" s="1"/>
      <c r="AG37" s="1"/>
      <c r="AH37" s="1"/>
      <c r="AI37" s="1"/>
    </row>
    <row r="38" spans="1:35">
      <c r="A38" t="s">
        <v>56</v>
      </c>
      <c r="B38" s="1">
        <v>5193.5</v>
      </c>
      <c r="C38" s="1">
        <v>0</v>
      </c>
      <c r="D38" s="1">
        <v>0</v>
      </c>
      <c r="E38" s="1">
        <v>114</v>
      </c>
      <c r="F38" s="1">
        <v>0</v>
      </c>
      <c r="G38" s="1">
        <v>0</v>
      </c>
      <c r="H38" s="1">
        <v>0</v>
      </c>
      <c r="I38" s="1">
        <v>0</v>
      </c>
      <c r="J38" s="1">
        <v>0</v>
      </c>
      <c r="K38" s="1">
        <v>0</v>
      </c>
      <c r="L38" s="1">
        <v>0</v>
      </c>
      <c r="M38" s="1">
        <v>264</v>
      </c>
      <c r="N38" s="1">
        <v>0</v>
      </c>
      <c r="O38" s="236">
        <v>7532.5</v>
      </c>
      <c r="P38" s="1">
        <f t="shared" si="5"/>
        <v>5571.5</v>
      </c>
      <c r="Q38" s="1">
        <f t="shared" si="4"/>
        <v>13104</v>
      </c>
      <c r="T38" s="1"/>
      <c r="U38" s="1"/>
      <c r="V38" s="1"/>
      <c r="W38" s="1"/>
      <c r="X38" s="1"/>
      <c r="Y38" s="1"/>
      <c r="Z38" s="1"/>
      <c r="AA38" s="1"/>
      <c r="AB38" s="1"/>
      <c r="AC38" s="1"/>
      <c r="AD38" s="1"/>
      <c r="AE38" s="1"/>
      <c r="AF38" s="1"/>
      <c r="AG38" s="1"/>
      <c r="AH38" s="1"/>
      <c r="AI38" s="1"/>
    </row>
    <row r="39" spans="1:35">
      <c r="A39" s="141" t="s">
        <v>196</v>
      </c>
      <c r="B39" s="142">
        <v>9666</v>
      </c>
      <c r="C39" s="142">
        <v>0</v>
      </c>
      <c r="D39" s="142">
        <v>0</v>
      </c>
      <c r="E39" s="142">
        <v>114</v>
      </c>
      <c r="F39" s="142">
        <v>0</v>
      </c>
      <c r="G39" s="142">
        <v>0</v>
      </c>
      <c r="H39" s="142">
        <v>0</v>
      </c>
      <c r="I39" s="142">
        <v>0</v>
      </c>
      <c r="J39" s="142">
        <v>0</v>
      </c>
      <c r="K39" s="142">
        <v>0</v>
      </c>
      <c r="L39" s="142">
        <v>80</v>
      </c>
      <c r="M39" s="142">
        <v>264</v>
      </c>
      <c r="N39" s="142">
        <v>0</v>
      </c>
      <c r="O39" s="236">
        <v>15000</v>
      </c>
      <c r="P39" s="142">
        <f>SUM(B39:N39)</f>
        <v>10124</v>
      </c>
      <c r="Q39" s="142">
        <f t="shared" si="4"/>
        <v>25124</v>
      </c>
      <c r="T39" s="1"/>
      <c r="U39" s="1"/>
      <c r="V39" s="1"/>
      <c r="W39" s="1"/>
      <c r="X39" s="1"/>
      <c r="Y39" s="1"/>
      <c r="Z39" s="1"/>
      <c r="AA39" s="1"/>
      <c r="AB39" s="1"/>
      <c r="AC39" s="1"/>
      <c r="AD39" s="1"/>
      <c r="AE39" s="1"/>
      <c r="AF39" s="1"/>
      <c r="AG39" s="1"/>
      <c r="AH39" s="1"/>
      <c r="AI39" s="1"/>
    </row>
    <row r="40" spans="1:35">
      <c r="A40" t="s">
        <v>57</v>
      </c>
      <c r="B40" s="1">
        <v>28591.75</v>
      </c>
      <c r="C40" s="1">
        <v>0</v>
      </c>
      <c r="D40" s="1">
        <v>0</v>
      </c>
      <c r="E40" s="1">
        <v>402</v>
      </c>
      <c r="F40" s="1">
        <v>0</v>
      </c>
      <c r="G40" s="1">
        <v>0</v>
      </c>
      <c r="H40" s="1">
        <v>0</v>
      </c>
      <c r="I40" s="1">
        <v>0</v>
      </c>
      <c r="J40" s="1">
        <v>0</v>
      </c>
      <c r="K40" s="1">
        <v>0</v>
      </c>
      <c r="L40" s="1">
        <v>99</v>
      </c>
      <c r="M40" s="1">
        <v>281.5</v>
      </c>
      <c r="N40" s="1">
        <v>0</v>
      </c>
      <c r="O40" s="236">
        <v>31822</v>
      </c>
      <c r="P40" s="1">
        <f t="shared" si="5"/>
        <v>29374.25</v>
      </c>
      <c r="Q40" s="1">
        <f t="shared" si="4"/>
        <v>61196.25</v>
      </c>
      <c r="T40" s="1"/>
      <c r="U40" s="1"/>
      <c r="V40" s="1"/>
      <c r="W40" s="1"/>
      <c r="X40" s="1"/>
      <c r="Y40" s="1"/>
      <c r="Z40" s="1"/>
      <c r="AA40" s="1"/>
      <c r="AB40" s="1"/>
      <c r="AC40" s="1"/>
      <c r="AD40" s="1"/>
      <c r="AE40" s="1"/>
      <c r="AF40" s="1"/>
      <c r="AG40" s="1"/>
      <c r="AH40" s="1"/>
      <c r="AI40" s="1"/>
    </row>
    <row r="41" spans="1:35">
      <c r="A41" s="141" t="s">
        <v>195</v>
      </c>
      <c r="B41" s="142">
        <v>12524</v>
      </c>
      <c r="C41" s="142">
        <v>0</v>
      </c>
      <c r="D41" s="142">
        <v>180</v>
      </c>
      <c r="E41" s="142">
        <v>146</v>
      </c>
      <c r="F41" s="142">
        <v>0</v>
      </c>
      <c r="G41" s="142">
        <v>0</v>
      </c>
      <c r="H41" s="142">
        <v>0</v>
      </c>
      <c r="I41" s="142">
        <v>0</v>
      </c>
      <c r="J41" s="142">
        <v>90</v>
      </c>
      <c r="K41" s="142">
        <v>0</v>
      </c>
      <c r="L41" s="142">
        <v>0</v>
      </c>
      <c r="M41" s="142">
        <v>264</v>
      </c>
      <c r="N41" s="142">
        <v>0</v>
      </c>
      <c r="O41" s="236">
        <v>9393</v>
      </c>
      <c r="P41" s="142">
        <f t="shared" ref="P41:P42" si="8">SUM(B41:N41)</f>
        <v>13204</v>
      </c>
      <c r="Q41" s="142">
        <f t="shared" ref="Q41:Q42" si="9">SUM(O41:P41)</f>
        <v>22597</v>
      </c>
      <c r="T41" s="1"/>
      <c r="U41" s="1"/>
      <c r="V41" s="1"/>
      <c r="W41" s="1"/>
      <c r="X41" s="1"/>
      <c r="Y41" s="1"/>
      <c r="Z41" s="1"/>
      <c r="AA41" s="1"/>
      <c r="AB41" s="1"/>
      <c r="AC41" s="1"/>
      <c r="AD41" s="1"/>
      <c r="AE41" s="1"/>
      <c r="AF41" s="1"/>
      <c r="AG41" s="1"/>
      <c r="AH41" s="1"/>
      <c r="AI41" s="1"/>
    </row>
    <row r="42" spans="1:35" s="216" customFormat="1" ht="30">
      <c r="A42" s="218" t="s">
        <v>201</v>
      </c>
      <c r="B42" s="217">
        <v>5193.5</v>
      </c>
      <c r="C42" s="217">
        <v>0</v>
      </c>
      <c r="D42" s="217">
        <v>0</v>
      </c>
      <c r="E42" s="217">
        <v>114</v>
      </c>
      <c r="F42" s="217">
        <v>0</v>
      </c>
      <c r="G42" s="217">
        <v>0</v>
      </c>
      <c r="H42" s="217">
        <v>0</v>
      </c>
      <c r="I42" s="217">
        <v>0</v>
      </c>
      <c r="J42" s="217">
        <v>0</v>
      </c>
      <c r="K42" s="217">
        <v>0</v>
      </c>
      <c r="L42" s="217">
        <v>0</v>
      </c>
      <c r="M42" s="217">
        <v>264</v>
      </c>
      <c r="N42" s="217">
        <v>0</v>
      </c>
      <c r="O42" s="236">
        <v>7532.5</v>
      </c>
      <c r="P42" s="217">
        <f t="shared" si="8"/>
        <v>5571.5</v>
      </c>
      <c r="Q42" s="217">
        <f t="shared" si="9"/>
        <v>13104</v>
      </c>
      <c r="R42" s="217"/>
      <c r="T42" s="217"/>
      <c r="U42" s="217"/>
      <c r="V42" s="217"/>
      <c r="W42" s="217"/>
      <c r="X42" s="217"/>
      <c r="Y42" s="217"/>
      <c r="Z42" s="217"/>
      <c r="AA42" s="217"/>
      <c r="AB42" s="217"/>
      <c r="AC42" s="217"/>
      <c r="AD42" s="217"/>
      <c r="AE42" s="217"/>
      <c r="AF42" s="217"/>
      <c r="AG42" s="217"/>
      <c r="AH42" s="217"/>
      <c r="AI42" s="217"/>
    </row>
    <row r="43" spans="1:35">
      <c r="A43" s="128" t="s">
        <v>58</v>
      </c>
      <c r="B43" s="1">
        <v>12517.5</v>
      </c>
      <c r="C43" s="1">
        <v>0</v>
      </c>
      <c r="D43" s="1">
        <v>180</v>
      </c>
      <c r="E43" s="1">
        <v>146</v>
      </c>
      <c r="F43" s="1">
        <v>0</v>
      </c>
      <c r="G43" s="1">
        <v>0</v>
      </c>
      <c r="H43" s="1">
        <v>0</v>
      </c>
      <c r="I43" s="1">
        <v>0</v>
      </c>
      <c r="J43" s="1">
        <v>90</v>
      </c>
      <c r="K43" s="1">
        <v>0</v>
      </c>
      <c r="L43" s="1">
        <v>31</v>
      </c>
      <c r="M43" s="1">
        <v>464</v>
      </c>
      <c r="N43" s="1">
        <v>0</v>
      </c>
      <c r="O43" s="236">
        <v>9740</v>
      </c>
      <c r="P43" s="1">
        <f t="shared" si="5"/>
        <v>13428.5</v>
      </c>
      <c r="Q43" s="1">
        <f t="shared" si="4"/>
        <v>23168.5</v>
      </c>
      <c r="T43" s="1"/>
      <c r="U43" s="1"/>
      <c r="V43" s="1"/>
      <c r="W43" s="1"/>
      <c r="X43" s="1"/>
      <c r="Y43" s="1"/>
      <c r="Z43" s="1"/>
      <c r="AA43" s="1"/>
      <c r="AB43" s="1"/>
      <c r="AC43" s="1"/>
      <c r="AD43" s="1"/>
      <c r="AE43" s="1"/>
      <c r="AF43" s="1"/>
      <c r="AG43" s="1"/>
      <c r="AH43" s="1"/>
      <c r="AI43" s="1"/>
    </row>
    <row r="44" spans="1:35">
      <c r="A44" s="17" t="s">
        <v>33</v>
      </c>
      <c r="O44" s="236"/>
      <c r="P44" s="130"/>
      <c r="T44" s="1"/>
      <c r="U44" s="1"/>
      <c r="V44" s="1"/>
      <c r="W44" s="1"/>
      <c r="X44" s="1"/>
      <c r="Y44" s="1"/>
      <c r="Z44" s="1"/>
      <c r="AA44" s="1"/>
      <c r="AB44" s="1"/>
      <c r="AC44" s="1"/>
      <c r="AD44" s="1"/>
      <c r="AE44" s="1"/>
      <c r="AF44" s="1"/>
      <c r="AG44" s="1"/>
      <c r="AH44" s="1"/>
      <c r="AI44" s="1"/>
    </row>
    <row r="45" spans="1:35" ht="17.25">
      <c r="A45" t="s">
        <v>185</v>
      </c>
      <c r="B45" s="1">
        <v>5336</v>
      </c>
      <c r="C45" s="1">
        <v>259</v>
      </c>
      <c r="D45" s="1">
        <v>180</v>
      </c>
      <c r="E45" s="1">
        <v>124</v>
      </c>
      <c r="F45" s="1">
        <v>50</v>
      </c>
      <c r="G45" s="1">
        <v>23.04</v>
      </c>
      <c r="H45" s="1">
        <v>48.96</v>
      </c>
      <c r="I45" s="1">
        <v>450</v>
      </c>
      <c r="J45" s="1">
        <v>90</v>
      </c>
      <c r="K45" s="1">
        <v>72</v>
      </c>
      <c r="L45" s="1">
        <v>2933</v>
      </c>
      <c r="M45" s="1">
        <v>1173</v>
      </c>
      <c r="N45" s="1">
        <v>0</v>
      </c>
      <c r="O45" s="236">
        <v>6446</v>
      </c>
      <c r="P45" s="1">
        <f>SUM(B45:N45)</f>
        <v>10739</v>
      </c>
      <c r="Q45" s="1">
        <f t="shared" ref="Q45:Q47" si="10">SUM(O45:P45)</f>
        <v>17185</v>
      </c>
      <c r="T45" s="1"/>
      <c r="U45" s="1"/>
      <c r="V45" s="1"/>
      <c r="W45" s="1"/>
      <c r="X45" s="1"/>
      <c r="Y45" s="1"/>
      <c r="Z45" s="1"/>
      <c r="AA45" s="1"/>
      <c r="AB45" s="1"/>
      <c r="AC45" s="1"/>
      <c r="AD45" s="1"/>
      <c r="AE45" s="1"/>
      <c r="AF45" s="1"/>
      <c r="AG45" s="1"/>
      <c r="AH45" s="1"/>
      <c r="AI45" s="1"/>
    </row>
    <row r="46" spans="1:35" ht="17.25">
      <c r="A46" t="s">
        <v>186</v>
      </c>
      <c r="B46" s="1">
        <v>6024</v>
      </c>
      <c r="C46" s="1">
        <v>0</v>
      </c>
      <c r="D46" s="1">
        <v>240</v>
      </c>
      <c r="E46" s="1">
        <v>136</v>
      </c>
      <c r="F46" s="1">
        <v>80</v>
      </c>
      <c r="G46" s="1">
        <v>36</v>
      </c>
      <c r="H46" s="1">
        <v>210</v>
      </c>
      <c r="I46" s="1">
        <v>0</v>
      </c>
      <c r="J46" s="1">
        <v>126</v>
      </c>
      <c r="K46" s="1">
        <v>72</v>
      </c>
      <c r="L46" s="1">
        <v>2291.6999999999998</v>
      </c>
      <c r="M46" s="1">
        <v>630</v>
      </c>
      <c r="N46" s="1">
        <v>0</v>
      </c>
      <c r="O46" s="236">
        <v>6942</v>
      </c>
      <c r="P46" s="1">
        <f>SUM(B46:N46)</f>
        <v>9845.7000000000007</v>
      </c>
      <c r="Q46" s="1">
        <f t="shared" si="10"/>
        <v>16787.7</v>
      </c>
      <c r="T46" s="1"/>
      <c r="U46" s="1"/>
      <c r="V46" s="1"/>
      <c r="W46" s="1"/>
      <c r="X46" s="1"/>
      <c r="Y46" s="1"/>
      <c r="Z46" s="1"/>
      <c r="AA46" s="1"/>
      <c r="AB46" s="1"/>
      <c r="AC46" s="1"/>
      <c r="AD46" s="1"/>
      <c r="AE46" s="1"/>
      <c r="AF46" s="1"/>
      <c r="AG46" s="1"/>
      <c r="AH46" s="1"/>
      <c r="AI46" s="1"/>
    </row>
    <row r="47" spans="1:35">
      <c r="A47" t="s">
        <v>205</v>
      </c>
      <c r="B47" s="1">
        <v>10484</v>
      </c>
      <c r="C47" s="1">
        <v>2698</v>
      </c>
      <c r="D47" s="1">
        <v>180</v>
      </c>
      <c r="E47" s="1">
        <v>172</v>
      </c>
      <c r="F47" s="1">
        <v>50</v>
      </c>
      <c r="G47" s="1">
        <v>20</v>
      </c>
      <c r="H47" s="1">
        <v>52</v>
      </c>
      <c r="I47" s="1">
        <v>0</v>
      </c>
      <c r="J47" s="1">
        <v>90</v>
      </c>
      <c r="K47" s="1">
        <v>72</v>
      </c>
      <c r="L47" s="1">
        <v>3301</v>
      </c>
      <c r="M47" s="1">
        <v>379</v>
      </c>
      <c r="N47" s="1">
        <v>0</v>
      </c>
      <c r="O47" s="236">
        <v>15000</v>
      </c>
      <c r="P47" s="1">
        <f>SUM(B47:N47)</f>
        <v>17498</v>
      </c>
      <c r="Q47" s="1">
        <f t="shared" si="10"/>
        <v>32498</v>
      </c>
      <c r="T47" s="1"/>
      <c r="U47" s="1"/>
      <c r="V47" s="1"/>
      <c r="W47" s="1"/>
      <c r="X47" s="1"/>
      <c r="Y47" s="1"/>
      <c r="Z47" s="1"/>
      <c r="AA47" s="1"/>
      <c r="AB47" s="1"/>
      <c r="AC47" s="1"/>
      <c r="AD47" s="1"/>
      <c r="AE47" s="1"/>
      <c r="AF47" s="1"/>
      <c r="AG47" s="1"/>
      <c r="AH47" s="1"/>
      <c r="AI47" s="1"/>
    </row>
    <row r="48" spans="1:35">
      <c r="A48" t="s">
        <v>206</v>
      </c>
      <c r="B48" s="1">
        <v>10484</v>
      </c>
      <c r="C48" s="1">
        <v>400</v>
      </c>
      <c r="D48" s="1">
        <v>180</v>
      </c>
      <c r="E48" s="1">
        <v>172</v>
      </c>
      <c r="F48" s="1">
        <v>50</v>
      </c>
      <c r="G48" s="1">
        <v>20</v>
      </c>
      <c r="H48" s="1">
        <v>52</v>
      </c>
      <c r="I48" s="1">
        <v>0</v>
      </c>
      <c r="J48" s="1">
        <v>90</v>
      </c>
      <c r="K48" s="1">
        <v>72</v>
      </c>
      <c r="L48" s="1">
        <v>3301</v>
      </c>
      <c r="M48" s="1">
        <v>379</v>
      </c>
      <c r="N48" s="1">
        <v>0</v>
      </c>
      <c r="O48" s="236">
        <v>15000</v>
      </c>
      <c r="P48" s="1">
        <f t="shared" ref="P48:P49" si="11">SUM(B48:N48)</f>
        <v>15200</v>
      </c>
      <c r="Q48" s="1">
        <f t="shared" ref="Q48:Q49" si="12">SUM(O48:P48)</f>
        <v>30200</v>
      </c>
    </row>
    <row r="49" spans="1:17">
      <c r="A49" t="s">
        <v>207</v>
      </c>
      <c r="B49" s="1">
        <v>10484</v>
      </c>
      <c r="C49" s="1">
        <v>400</v>
      </c>
      <c r="D49" s="1">
        <v>180</v>
      </c>
      <c r="E49" s="1">
        <v>172</v>
      </c>
      <c r="F49" s="1">
        <v>50</v>
      </c>
      <c r="G49" s="1">
        <v>20</v>
      </c>
      <c r="H49" s="1">
        <v>52</v>
      </c>
      <c r="I49" s="1">
        <v>0</v>
      </c>
      <c r="J49" s="1">
        <v>90</v>
      </c>
      <c r="K49" s="1">
        <v>72</v>
      </c>
      <c r="L49" s="1">
        <v>3301</v>
      </c>
      <c r="M49" s="1">
        <v>379</v>
      </c>
      <c r="N49" s="1">
        <v>0</v>
      </c>
      <c r="O49" s="236">
        <v>15000</v>
      </c>
      <c r="P49" s="1">
        <f t="shared" si="11"/>
        <v>15200</v>
      </c>
      <c r="Q49" s="1">
        <f t="shared" si="12"/>
        <v>30200</v>
      </c>
    </row>
    <row r="51" spans="1:17">
      <c r="A51" s="150" t="s">
        <v>182</v>
      </c>
    </row>
    <row r="52" spans="1:17">
      <c r="A52" s="150" t="s">
        <v>183</v>
      </c>
    </row>
    <row r="57" spans="1:17">
      <c r="A57" s="213"/>
    </row>
    <row r="58" spans="1:17">
      <c r="A58" s="213"/>
    </row>
  </sheetData>
  <phoneticPr fontId="2" type="noConversion"/>
  <pageMargins left="0.7" right="0.7" top="0.75" bottom="0.75" header="0.3" footer="0.3"/>
  <pageSetup paperSize="5" scale="64" orientation="landscape" r:id="rId1"/>
  <ignoredErrors>
    <ignoredError sqref="P45:P46 P43 P23:P35 P16 P20:P21 P37:P38 P40 P6:P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8"/>
  <sheetViews>
    <sheetView workbookViewId="0">
      <pane xSplit="1" ySplit="4" topLeftCell="B5" activePane="bottomRight" state="frozen"/>
      <selection activeCell="A2" sqref="A2"/>
      <selection pane="topRight" activeCell="A2" sqref="A2"/>
      <selection pane="bottomLeft" activeCell="A2" sqref="A2"/>
      <selection pane="bottomRight" activeCell="Q18" sqref="Q18"/>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4" s="5" customFormat="1">
      <c r="A1" s="5" t="s">
        <v>215</v>
      </c>
      <c r="B1" s="6"/>
      <c r="C1" s="6"/>
      <c r="D1" s="6"/>
      <c r="E1" s="6"/>
      <c r="F1" s="6"/>
      <c r="G1" s="6"/>
      <c r="H1" s="6"/>
      <c r="I1" s="6"/>
      <c r="J1" s="6"/>
      <c r="K1" s="6"/>
      <c r="L1" s="6"/>
      <c r="M1" s="6"/>
      <c r="N1" s="6"/>
      <c r="O1" s="6"/>
      <c r="P1" s="6"/>
      <c r="Q1" s="6"/>
      <c r="R1" s="6"/>
    </row>
    <row r="2" spans="1:34" s="5" customFormat="1">
      <c r="A2" s="5" t="s">
        <v>65</v>
      </c>
      <c r="B2" s="6"/>
      <c r="C2" s="6"/>
      <c r="D2" s="6"/>
      <c r="E2" s="6"/>
      <c r="F2" s="6"/>
      <c r="G2" s="6"/>
      <c r="H2" s="6"/>
      <c r="I2" s="6"/>
      <c r="J2" s="6"/>
      <c r="K2" s="6"/>
      <c r="L2" s="6"/>
      <c r="M2" s="6"/>
      <c r="N2" s="6"/>
      <c r="O2" s="6"/>
      <c r="P2" s="6"/>
      <c r="Q2" s="6"/>
      <c r="R2" s="6"/>
    </row>
    <row r="4" spans="1:34"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S4" s="3"/>
      <c r="T4" s="3"/>
      <c r="U4" s="3"/>
      <c r="V4" s="3"/>
      <c r="W4" s="3"/>
      <c r="X4" s="3"/>
      <c r="Y4" s="3"/>
      <c r="Z4" s="3"/>
      <c r="AA4" s="3"/>
      <c r="AB4" s="3"/>
      <c r="AC4" s="3"/>
      <c r="AD4" s="3"/>
      <c r="AE4" s="3"/>
      <c r="AF4" s="3"/>
      <c r="AG4" s="3"/>
      <c r="AH4" s="3"/>
    </row>
    <row r="5" spans="1:34" s="129" customFormat="1">
      <c r="A5" s="155" t="s">
        <v>22</v>
      </c>
      <c r="B5" s="130"/>
      <c r="C5" s="130"/>
      <c r="D5" s="130"/>
      <c r="E5" s="130"/>
      <c r="F5" s="130"/>
      <c r="G5" s="130"/>
      <c r="H5" s="130"/>
      <c r="I5" s="130"/>
      <c r="J5" s="130"/>
      <c r="K5" s="130"/>
      <c r="L5" s="130"/>
      <c r="M5" s="130"/>
      <c r="N5" s="130"/>
      <c r="O5" s="238"/>
      <c r="P5" s="130"/>
      <c r="Q5" s="130"/>
      <c r="R5" s="130"/>
    </row>
    <row r="6" spans="1:34">
      <c r="A6" t="s">
        <v>12</v>
      </c>
      <c r="B6" s="1">
        <v>5110</v>
      </c>
      <c r="C6" s="1">
        <v>393</v>
      </c>
      <c r="D6" s="1">
        <v>200</v>
      </c>
      <c r="E6" s="1">
        <v>110</v>
      </c>
      <c r="F6" s="1">
        <v>50</v>
      </c>
      <c r="G6" s="1">
        <v>22</v>
      </c>
      <c r="H6" s="1">
        <v>80</v>
      </c>
      <c r="I6" s="1">
        <v>0</v>
      </c>
      <c r="J6" s="1">
        <v>100</v>
      </c>
      <c r="K6" s="1">
        <v>200</v>
      </c>
      <c r="L6" s="1">
        <v>408</v>
      </c>
      <c r="M6" s="1">
        <v>812</v>
      </c>
      <c r="N6" s="1">
        <v>0</v>
      </c>
      <c r="O6" s="236">
        <v>9023</v>
      </c>
      <c r="P6" s="1">
        <f>SUM(B6:N6)</f>
        <v>7485</v>
      </c>
      <c r="Q6" s="1">
        <f t="shared" ref="Q6:Q17" si="0">SUM(O6:P6)</f>
        <v>16508</v>
      </c>
      <c r="S6" s="1"/>
      <c r="T6" s="1"/>
      <c r="U6" s="1"/>
      <c r="V6" s="1"/>
      <c r="W6" s="1"/>
      <c r="X6" s="1"/>
      <c r="Y6" s="1"/>
      <c r="Z6" s="1"/>
      <c r="AA6" s="1"/>
      <c r="AB6" s="1"/>
      <c r="AC6" s="1"/>
      <c r="AD6" s="1"/>
      <c r="AE6" s="1"/>
      <c r="AF6" s="1"/>
      <c r="AG6" s="1"/>
      <c r="AH6" s="1"/>
    </row>
    <row r="7" spans="1:34">
      <c r="A7" t="s">
        <v>13</v>
      </c>
      <c r="B7" s="1">
        <v>5151</v>
      </c>
      <c r="C7" s="1">
        <v>1407</v>
      </c>
      <c r="D7" s="1">
        <v>200</v>
      </c>
      <c r="E7" s="1">
        <v>116</v>
      </c>
      <c r="F7" s="1">
        <v>37</v>
      </c>
      <c r="G7" s="1">
        <v>37</v>
      </c>
      <c r="H7" s="1">
        <v>80</v>
      </c>
      <c r="I7" s="1">
        <v>0</v>
      </c>
      <c r="J7" s="1">
        <v>100</v>
      </c>
      <c r="K7" s="1">
        <v>200</v>
      </c>
      <c r="L7" s="1">
        <v>1051</v>
      </c>
      <c r="M7" s="1">
        <v>321.89999999999998</v>
      </c>
      <c r="N7" s="1">
        <v>0</v>
      </c>
      <c r="O7" s="236">
        <v>5401</v>
      </c>
      <c r="P7" s="1">
        <f t="shared" ref="P7:P17" si="1">SUM(B7:N7)</f>
        <v>8700.9</v>
      </c>
      <c r="Q7" s="1">
        <f t="shared" si="0"/>
        <v>14101.9</v>
      </c>
      <c r="S7" s="1"/>
      <c r="T7" s="1"/>
      <c r="U7" s="1"/>
      <c r="V7" s="1"/>
      <c r="W7" s="1"/>
      <c r="X7" s="1"/>
      <c r="Y7" s="1"/>
      <c r="Z7" s="1"/>
      <c r="AA7" s="1"/>
      <c r="AB7" s="1"/>
      <c r="AC7" s="1"/>
      <c r="AD7" s="1"/>
      <c r="AE7" s="1"/>
      <c r="AF7" s="1"/>
      <c r="AG7" s="1"/>
      <c r="AH7" s="1"/>
    </row>
    <row r="8" spans="1:34">
      <c r="A8" t="s">
        <v>14</v>
      </c>
      <c r="B8" s="1">
        <v>5702.74</v>
      </c>
      <c r="C8" s="1">
        <v>1086.74</v>
      </c>
      <c r="D8" s="1">
        <v>180</v>
      </c>
      <c r="E8" s="1">
        <v>118</v>
      </c>
      <c r="F8" s="1">
        <v>50</v>
      </c>
      <c r="G8" s="1">
        <v>20</v>
      </c>
      <c r="H8" s="1">
        <v>96</v>
      </c>
      <c r="I8" s="1">
        <v>0</v>
      </c>
      <c r="J8" s="1">
        <v>100</v>
      </c>
      <c r="K8" s="1">
        <v>200</v>
      </c>
      <c r="L8" s="1">
        <v>240</v>
      </c>
      <c r="M8" s="1">
        <v>854</v>
      </c>
      <c r="N8" s="1">
        <v>0</v>
      </c>
      <c r="O8" s="236">
        <v>2000</v>
      </c>
      <c r="P8" s="1">
        <f t="shared" si="1"/>
        <v>8647.48</v>
      </c>
      <c r="Q8" s="1">
        <f t="shared" si="0"/>
        <v>10647.48</v>
      </c>
      <c r="S8" s="1"/>
      <c r="T8" s="1"/>
      <c r="U8" s="1"/>
      <c r="V8" s="1"/>
      <c r="W8" s="1"/>
      <c r="X8" s="1"/>
      <c r="Y8" s="1"/>
      <c r="Z8" s="1"/>
      <c r="AA8" s="1"/>
      <c r="AB8" s="1"/>
      <c r="AC8" s="1"/>
      <c r="AD8" s="1"/>
      <c r="AE8" s="1"/>
      <c r="AF8" s="1"/>
      <c r="AG8" s="1"/>
      <c r="AH8" s="1"/>
    </row>
    <row r="9" spans="1:34">
      <c r="A9" t="s">
        <v>15</v>
      </c>
      <c r="B9" s="1">
        <v>5686</v>
      </c>
      <c r="C9" s="1">
        <v>607</v>
      </c>
      <c r="D9" s="1">
        <v>200</v>
      </c>
      <c r="E9" s="1">
        <v>100</v>
      </c>
      <c r="F9" s="1">
        <v>50</v>
      </c>
      <c r="G9" s="1">
        <v>20</v>
      </c>
      <c r="H9" s="1">
        <v>96</v>
      </c>
      <c r="I9" s="1">
        <v>0</v>
      </c>
      <c r="J9" s="1">
        <v>100</v>
      </c>
      <c r="K9" s="1">
        <v>180</v>
      </c>
      <c r="L9" s="1">
        <v>414</v>
      </c>
      <c r="M9" s="1">
        <v>970</v>
      </c>
      <c r="N9" s="1">
        <v>0</v>
      </c>
      <c r="O9" s="236">
        <v>1093</v>
      </c>
      <c r="P9" s="1">
        <f t="shared" si="1"/>
        <v>8423</v>
      </c>
      <c r="Q9" s="1">
        <f t="shared" si="0"/>
        <v>9516</v>
      </c>
      <c r="S9" s="1"/>
      <c r="T9" s="1"/>
      <c r="U9" s="1"/>
      <c r="V9" s="1"/>
      <c r="W9" s="1"/>
      <c r="X9" s="1"/>
      <c r="Y9" s="1"/>
      <c r="Z9" s="1"/>
      <c r="AA9" s="1"/>
      <c r="AB9" s="1"/>
      <c r="AC9" s="1"/>
      <c r="AD9" s="1"/>
      <c r="AE9" s="1"/>
      <c r="AF9" s="1"/>
      <c r="AG9" s="1"/>
      <c r="AH9" s="1"/>
    </row>
    <row r="10" spans="1:34">
      <c r="A10" t="s">
        <v>16</v>
      </c>
      <c r="B10" s="1">
        <v>5738</v>
      </c>
      <c r="C10" s="1">
        <v>2024</v>
      </c>
      <c r="D10" s="1">
        <v>200</v>
      </c>
      <c r="E10" s="1">
        <v>124</v>
      </c>
      <c r="F10" s="1">
        <v>50</v>
      </c>
      <c r="G10" s="1">
        <v>20</v>
      </c>
      <c r="H10" s="1">
        <v>96</v>
      </c>
      <c r="I10" s="1">
        <v>210</v>
      </c>
      <c r="J10" s="1">
        <v>100</v>
      </c>
      <c r="K10" s="1">
        <v>192</v>
      </c>
      <c r="L10" s="1">
        <v>596</v>
      </c>
      <c r="M10" s="1">
        <v>506</v>
      </c>
      <c r="N10" s="1">
        <v>0</v>
      </c>
      <c r="O10" s="236">
        <v>10788</v>
      </c>
      <c r="P10" s="1">
        <f t="shared" si="1"/>
        <v>9856</v>
      </c>
      <c r="Q10" s="1">
        <f t="shared" si="0"/>
        <v>20644</v>
      </c>
      <c r="S10" s="1"/>
      <c r="T10" s="1"/>
      <c r="U10" s="1"/>
      <c r="V10" s="1"/>
      <c r="W10" s="1"/>
      <c r="X10" s="1"/>
      <c r="Y10" s="1"/>
      <c r="Z10" s="1"/>
      <c r="AA10" s="1"/>
      <c r="AB10" s="1"/>
      <c r="AC10" s="1"/>
      <c r="AD10" s="1"/>
      <c r="AE10" s="1"/>
      <c r="AF10" s="1"/>
      <c r="AG10" s="1"/>
      <c r="AH10" s="1"/>
    </row>
    <row r="11" spans="1:34">
      <c r="A11" t="s">
        <v>17</v>
      </c>
      <c r="B11" s="1">
        <v>6684</v>
      </c>
      <c r="C11" s="1">
        <v>490</v>
      </c>
      <c r="D11" s="1">
        <v>200</v>
      </c>
      <c r="E11" s="1">
        <v>115</v>
      </c>
      <c r="F11" s="1">
        <v>50</v>
      </c>
      <c r="G11" s="1">
        <v>20</v>
      </c>
      <c r="H11" s="1">
        <v>80</v>
      </c>
      <c r="I11" s="1">
        <v>0</v>
      </c>
      <c r="J11" s="1">
        <v>100</v>
      </c>
      <c r="K11" s="1">
        <v>200</v>
      </c>
      <c r="L11" s="1">
        <v>444</v>
      </c>
      <c r="M11" s="1">
        <v>519</v>
      </c>
      <c r="N11" s="1">
        <v>0</v>
      </c>
      <c r="O11" s="236">
        <v>12478</v>
      </c>
      <c r="P11" s="1">
        <f t="shared" si="1"/>
        <v>8902</v>
      </c>
      <c r="Q11" s="1">
        <f t="shared" si="0"/>
        <v>21380</v>
      </c>
      <c r="S11" s="1"/>
      <c r="T11" s="1"/>
      <c r="U11" s="1"/>
      <c r="V11" s="1"/>
      <c r="W11" s="1"/>
      <c r="X11" s="1"/>
      <c r="Y11" s="1"/>
      <c r="Z11" s="1"/>
      <c r="AA11" s="1"/>
      <c r="AB11" s="1"/>
      <c r="AC11" s="1"/>
      <c r="AD11" s="1"/>
      <c r="AE11" s="1"/>
      <c r="AF11" s="1"/>
      <c r="AG11" s="1"/>
      <c r="AH11" s="1"/>
    </row>
    <row r="12" spans="1:34">
      <c r="A12" t="s">
        <v>18</v>
      </c>
      <c r="B12" s="1">
        <v>5510.52</v>
      </c>
      <c r="C12" s="1">
        <v>2743.84</v>
      </c>
      <c r="D12" s="1">
        <v>200</v>
      </c>
      <c r="E12" s="1">
        <v>102</v>
      </c>
      <c r="F12" s="1">
        <v>50</v>
      </c>
      <c r="G12" s="1">
        <v>20</v>
      </c>
      <c r="H12" s="1">
        <v>80</v>
      </c>
      <c r="I12" s="1">
        <v>0</v>
      </c>
      <c r="J12" s="1">
        <v>100</v>
      </c>
      <c r="K12" s="1">
        <v>200</v>
      </c>
      <c r="L12" s="1">
        <v>766.6</v>
      </c>
      <c r="M12" s="1">
        <v>741.04</v>
      </c>
      <c r="N12" s="1">
        <v>0</v>
      </c>
      <c r="O12" s="236">
        <v>13728</v>
      </c>
      <c r="P12" s="1">
        <f t="shared" si="1"/>
        <v>10514</v>
      </c>
      <c r="Q12" s="1">
        <f t="shared" si="0"/>
        <v>24242</v>
      </c>
      <c r="S12" s="1"/>
      <c r="T12" s="1"/>
      <c r="U12" s="1"/>
      <c r="V12" s="1"/>
      <c r="W12" s="1"/>
      <c r="X12" s="1"/>
      <c r="Y12" s="1"/>
      <c r="Z12" s="1"/>
      <c r="AA12" s="1"/>
      <c r="AB12" s="1"/>
      <c r="AC12" s="1"/>
      <c r="AD12" s="1"/>
      <c r="AE12" s="1"/>
      <c r="AF12" s="1"/>
      <c r="AG12" s="1"/>
      <c r="AH12" s="1"/>
    </row>
    <row r="13" spans="1:34">
      <c r="A13" t="s">
        <v>46</v>
      </c>
      <c r="B13" s="1">
        <v>6489</v>
      </c>
      <c r="C13" s="1">
        <v>830</v>
      </c>
      <c r="D13" s="1">
        <v>200</v>
      </c>
      <c r="E13" s="1">
        <v>100</v>
      </c>
      <c r="F13" s="1">
        <v>50</v>
      </c>
      <c r="G13" s="1">
        <v>20</v>
      </c>
      <c r="H13" s="1">
        <v>80</v>
      </c>
      <c r="I13" s="1">
        <v>0</v>
      </c>
      <c r="J13" s="1">
        <v>100</v>
      </c>
      <c r="K13" s="1">
        <v>200</v>
      </c>
      <c r="L13" s="1">
        <v>880</v>
      </c>
      <c r="M13" s="1">
        <v>620</v>
      </c>
      <c r="N13" s="1">
        <v>0</v>
      </c>
      <c r="O13" s="236">
        <v>12100</v>
      </c>
      <c r="P13" s="1">
        <f t="shared" si="1"/>
        <v>9569</v>
      </c>
      <c r="Q13" s="1">
        <f t="shared" si="0"/>
        <v>21669</v>
      </c>
      <c r="S13" s="1"/>
      <c r="T13" s="1"/>
      <c r="U13" s="1"/>
      <c r="V13" s="1"/>
      <c r="W13" s="1"/>
      <c r="X13" s="1"/>
      <c r="Y13" s="1"/>
      <c r="Z13" s="1"/>
      <c r="AA13" s="1"/>
      <c r="AB13" s="1"/>
      <c r="AC13" s="1"/>
      <c r="AD13" s="1"/>
      <c r="AE13" s="1"/>
      <c r="AF13" s="1"/>
      <c r="AG13" s="1"/>
      <c r="AH13" s="1"/>
    </row>
    <row r="14" spans="1:34">
      <c r="A14" t="s">
        <v>47</v>
      </c>
      <c r="B14" s="1">
        <v>10729</v>
      </c>
      <c r="C14" s="1">
        <v>1003</v>
      </c>
      <c r="D14" s="1">
        <v>240</v>
      </c>
      <c r="E14" s="1">
        <v>120</v>
      </c>
      <c r="F14" s="1">
        <v>50</v>
      </c>
      <c r="G14" s="1">
        <v>20</v>
      </c>
      <c r="H14" s="1">
        <v>96</v>
      </c>
      <c r="I14" s="1">
        <v>0</v>
      </c>
      <c r="J14" s="1">
        <v>120</v>
      </c>
      <c r="K14" s="1">
        <v>240</v>
      </c>
      <c r="L14" s="1">
        <v>972</v>
      </c>
      <c r="M14" s="1">
        <v>660</v>
      </c>
      <c r="N14" s="1">
        <v>10034</v>
      </c>
      <c r="O14" s="236">
        <v>20256</v>
      </c>
      <c r="P14" s="1">
        <f>SUM(B14:N14)</f>
        <v>24284</v>
      </c>
      <c r="Q14" s="1">
        <f t="shared" si="0"/>
        <v>44540</v>
      </c>
      <c r="S14" s="1"/>
      <c r="T14" s="1"/>
      <c r="U14" s="1"/>
      <c r="V14" s="1"/>
      <c r="W14" s="1"/>
      <c r="X14" s="1"/>
      <c r="Y14" s="1"/>
      <c r="Z14" s="1"/>
      <c r="AA14" s="1"/>
      <c r="AB14" s="1"/>
      <c r="AC14" s="1"/>
      <c r="AD14" s="1"/>
      <c r="AE14" s="1"/>
      <c r="AF14" s="1"/>
      <c r="AG14" s="1"/>
      <c r="AH14" s="1"/>
    </row>
    <row r="15" spans="1:34">
      <c r="A15" t="s">
        <v>129</v>
      </c>
      <c r="B15" s="1">
        <v>6489</v>
      </c>
      <c r="C15" s="1">
        <v>830</v>
      </c>
      <c r="D15" s="1">
        <v>200</v>
      </c>
      <c r="E15" s="1">
        <v>100</v>
      </c>
      <c r="F15" s="1">
        <v>50</v>
      </c>
      <c r="G15" s="1">
        <v>20</v>
      </c>
      <c r="H15" s="1">
        <v>80</v>
      </c>
      <c r="I15" s="1">
        <v>0</v>
      </c>
      <c r="J15" s="1">
        <v>100</v>
      </c>
      <c r="K15" s="1">
        <v>200</v>
      </c>
      <c r="L15" s="1">
        <v>880</v>
      </c>
      <c r="M15" s="1">
        <v>620</v>
      </c>
      <c r="N15" s="1">
        <v>1500</v>
      </c>
      <c r="O15" s="236">
        <v>12100</v>
      </c>
      <c r="P15" s="1">
        <f t="shared" si="1"/>
        <v>11069</v>
      </c>
      <c r="Q15" s="1">
        <f t="shared" si="0"/>
        <v>23169</v>
      </c>
      <c r="S15" s="1"/>
      <c r="T15" s="1"/>
      <c r="U15" s="1"/>
      <c r="V15" s="1"/>
      <c r="W15" s="1"/>
      <c r="X15" s="1"/>
      <c r="Y15" s="1"/>
      <c r="Z15" s="1"/>
      <c r="AA15" s="1"/>
      <c r="AB15" s="1"/>
      <c r="AC15" s="1"/>
      <c r="AD15" s="1"/>
      <c r="AE15" s="1"/>
      <c r="AF15" s="1"/>
      <c r="AG15" s="1"/>
      <c r="AH15" s="1"/>
    </row>
    <row r="16" spans="1:34">
      <c r="A16" s="216" t="s">
        <v>202</v>
      </c>
      <c r="B16" s="217">
        <v>6489</v>
      </c>
      <c r="C16" s="217">
        <v>830</v>
      </c>
      <c r="D16" s="217">
        <v>200</v>
      </c>
      <c r="E16" s="217">
        <v>100</v>
      </c>
      <c r="F16" s="217">
        <v>50</v>
      </c>
      <c r="G16" s="217">
        <v>20</v>
      </c>
      <c r="H16" s="217">
        <v>80</v>
      </c>
      <c r="I16" s="217">
        <v>0</v>
      </c>
      <c r="J16" s="217">
        <v>100</v>
      </c>
      <c r="K16" s="217">
        <v>200</v>
      </c>
      <c r="L16" s="217">
        <v>880</v>
      </c>
      <c r="M16" s="217">
        <v>620</v>
      </c>
      <c r="N16" s="217">
        <v>8000</v>
      </c>
      <c r="O16" s="236">
        <v>12100</v>
      </c>
      <c r="P16" s="217">
        <f t="shared" ref="P16" si="2">SUM(B16:N16)</f>
        <v>17569</v>
      </c>
      <c r="Q16" s="217">
        <f t="shared" ref="Q16" si="3">SUM(O16:P16)</f>
        <v>29669</v>
      </c>
      <c r="S16" s="1"/>
      <c r="T16" s="1"/>
      <c r="U16" s="1"/>
      <c r="V16" s="1"/>
      <c r="W16" s="1"/>
      <c r="X16" s="1"/>
      <c r="Y16" s="1"/>
      <c r="Z16" s="1"/>
      <c r="AA16" s="1"/>
      <c r="AB16" s="1"/>
      <c r="AC16" s="1"/>
      <c r="AD16" s="1"/>
      <c r="AE16" s="1"/>
      <c r="AF16" s="1"/>
      <c r="AG16" s="1"/>
      <c r="AH16" s="1"/>
    </row>
    <row r="17" spans="1:34">
      <c r="A17" t="s">
        <v>27</v>
      </c>
      <c r="B17" s="1">
        <v>6090.38</v>
      </c>
      <c r="C17" s="1">
        <v>420.7</v>
      </c>
      <c r="D17" s="1">
        <v>200</v>
      </c>
      <c r="E17" s="1">
        <v>138</v>
      </c>
      <c r="F17" s="1">
        <v>660</v>
      </c>
      <c r="G17" s="1">
        <v>150</v>
      </c>
      <c r="H17" s="1">
        <v>96</v>
      </c>
      <c r="I17" s="1">
        <v>0</v>
      </c>
      <c r="J17" s="1">
        <v>0</v>
      </c>
      <c r="K17" s="1">
        <v>0</v>
      </c>
      <c r="L17" s="1">
        <v>1114.5999999999999</v>
      </c>
      <c r="M17" s="1">
        <v>418.32</v>
      </c>
      <c r="N17" s="1">
        <v>0</v>
      </c>
      <c r="O17" s="236">
        <v>4570</v>
      </c>
      <c r="P17" s="1">
        <f t="shared" si="1"/>
        <v>9288</v>
      </c>
      <c r="Q17" s="1">
        <f t="shared" si="0"/>
        <v>13858</v>
      </c>
      <c r="S17" s="1"/>
      <c r="T17" s="1"/>
      <c r="U17" s="1"/>
      <c r="V17" s="1"/>
      <c r="W17" s="1"/>
      <c r="X17" s="1"/>
      <c r="Y17" s="1"/>
      <c r="Z17" s="1"/>
      <c r="AA17" s="1"/>
      <c r="AB17" s="1"/>
      <c r="AC17" s="1"/>
      <c r="AD17" s="1"/>
      <c r="AE17" s="1"/>
      <c r="AF17" s="1"/>
      <c r="AG17" s="1"/>
      <c r="AH17" s="1"/>
    </row>
    <row r="18" spans="1:34">
      <c r="A18" s="17" t="s">
        <v>21</v>
      </c>
      <c r="O18" s="236"/>
      <c r="P18" s="130"/>
      <c r="S18" s="1"/>
      <c r="T18" s="1"/>
      <c r="U18" s="1"/>
      <c r="V18" s="1"/>
      <c r="W18" s="1"/>
      <c r="X18" s="1"/>
      <c r="Y18" s="1"/>
      <c r="Z18" s="1"/>
      <c r="AA18" s="1"/>
      <c r="AB18" s="1"/>
      <c r="AC18" s="1"/>
      <c r="AD18" s="1"/>
      <c r="AE18" s="1"/>
      <c r="AF18" s="1"/>
      <c r="AG18" s="1"/>
      <c r="AH18" s="1"/>
    </row>
    <row r="19" spans="1:34">
      <c r="A19" t="s">
        <v>23</v>
      </c>
      <c r="B19" s="1">
        <v>8861.85</v>
      </c>
      <c r="C19" s="1">
        <v>0</v>
      </c>
      <c r="D19" s="1">
        <v>450</v>
      </c>
      <c r="E19" s="1">
        <v>160</v>
      </c>
      <c r="F19" s="1">
        <v>0</v>
      </c>
      <c r="G19" s="1">
        <v>0</v>
      </c>
      <c r="H19" s="1">
        <v>96</v>
      </c>
      <c r="I19" s="1">
        <v>0</v>
      </c>
      <c r="J19" s="1">
        <v>100</v>
      </c>
      <c r="K19" s="1">
        <v>0</v>
      </c>
      <c r="L19" s="1">
        <v>2743.9</v>
      </c>
      <c r="M19" s="1">
        <v>285.25</v>
      </c>
      <c r="N19" s="1">
        <v>0</v>
      </c>
      <c r="O19" s="236">
        <v>16920</v>
      </c>
      <c r="P19" s="1">
        <f t="shared" ref="P19:P44" si="4">SUM(B19:N19)</f>
        <v>12697</v>
      </c>
      <c r="Q19" s="1">
        <f t="shared" ref="Q19:Q44" si="5">SUM(O19:P19)</f>
        <v>29617</v>
      </c>
      <c r="S19" s="1"/>
      <c r="T19" s="1"/>
      <c r="U19" s="1"/>
      <c r="V19" s="1"/>
      <c r="W19" s="1"/>
      <c r="X19" s="1"/>
      <c r="Y19" s="1"/>
      <c r="Z19" s="1"/>
      <c r="AA19" s="1"/>
      <c r="AB19" s="1"/>
      <c r="AC19" s="1"/>
      <c r="AD19" s="1"/>
      <c r="AE19" s="1"/>
      <c r="AF19" s="1"/>
      <c r="AG19" s="1"/>
      <c r="AH19" s="1"/>
    </row>
    <row r="20" spans="1:34">
      <c r="A20" t="s">
        <v>48</v>
      </c>
      <c r="B20" s="1">
        <v>24127.85</v>
      </c>
      <c r="C20" s="1">
        <v>0</v>
      </c>
      <c r="D20" s="1">
        <v>490</v>
      </c>
      <c r="E20" s="1">
        <v>432</v>
      </c>
      <c r="F20" s="1">
        <v>0</v>
      </c>
      <c r="G20" s="1">
        <v>0</v>
      </c>
      <c r="H20" s="1">
        <v>96</v>
      </c>
      <c r="I20" s="1">
        <v>0</v>
      </c>
      <c r="J20" s="1">
        <v>100</v>
      </c>
      <c r="K20" s="1">
        <v>0</v>
      </c>
      <c r="L20" s="1">
        <v>1839.65</v>
      </c>
      <c r="M20" s="1">
        <v>285.5</v>
      </c>
      <c r="N20" s="1">
        <v>0</v>
      </c>
      <c r="O20" s="236">
        <v>30850</v>
      </c>
      <c r="P20" s="1">
        <f t="shared" si="4"/>
        <v>27371</v>
      </c>
      <c r="Q20" s="1">
        <f t="shared" si="5"/>
        <v>58221</v>
      </c>
      <c r="S20" s="1"/>
      <c r="T20" s="1"/>
      <c r="U20" s="1"/>
      <c r="V20" s="1"/>
      <c r="W20" s="1"/>
      <c r="X20" s="1"/>
      <c r="Y20" s="1"/>
      <c r="Z20" s="1"/>
      <c r="AA20" s="1"/>
      <c r="AB20" s="1"/>
      <c r="AC20" s="1"/>
      <c r="AD20" s="1"/>
      <c r="AE20" s="1"/>
      <c r="AF20" s="1"/>
      <c r="AG20" s="1"/>
      <c r="AH20" s="1"/>
    </row>
    <row r="21" spans="1:34">
      <c r="A21" t="s">
        <v>135</v>
      </c>
      <c r="B21" s="1">
        <v>16458</v>
      </c>
      <c r="C21" s="1">
        <v>0</v>
      </c>
      <c r="D21" s="1">
        <v>200</v>
      </c>
      <c r="E21" s="1">
        <v>365</v>
      </c>
      <c r="F21" s="1">
        <v>0</v>
      </c>
      <c r="G21" s="1">
        <v>80</v>
      </c>
      <c r="H21" s="1">
        <v>0</v>
      </c>
      <c r="I21" s="1">
        <v>0</v>
      </c>
      <c r="J21" s="1">
        <v>100</v>
      </c>
      <c r="K21" s="1">
        <v>0</v>
      </c>
      <c r="L21" s="1">
        <v>1778</v>
      </c>
      <c r="M21" s="1">
        <v>20</v>
      </c>
      <c r="N21" s="1">
        <v>0</v>
      </c>
      <c r="O21" s="236">
        <v>12867</v>
      </c>
      <c r="P21" s="1">
        <f t="shared" si="4"/>
        <v>19001</v>
      </c>
      <c r="Q21" s="1">
        <f t="shared" si="5"/>
        <v>31868</v>
      </c>
      <c r="S21" s="1"/>
      <c r="T21" s="1"/>
      <c r="U21" s="1"/>
      <c r="V21" s="1"/>
      <c r="W21" s="1"/>
      <c r="X21" s="1"/>
      <c r="Y21" s="1"/>
      <c r="Z21" s="1"/>
      <c r="AA21" s="1"/>
      <c r="AB21" s="1"/>
      <c r="AC21" s="1"/>
      <c r="AD21" s="1"/>
      <c r="AE21" s="1"/>
      <c r="AF21" s="1"/>
      <c r="AG21" s="1"/>
      <c r="AH21" s="1"/>
    </row>
    <row r="22" spans="1:34">
      <c r="A22" t="s">
        <v>25</v>
      </c>
      <c r="B22" s="1">
        <v>6195.9600000000009</v>
      </c>
      <c r="C22" s="1">
        <v>0</v>
      </c>
      <c r="D22" s="1">
        <v>180</v>
      </c>
      <c r="E22" s="1">
        <v>90</v>
      </c>
      <c r="F22" s="1">
        <v>0</v>
      </c>
      <c r="G22" s="1">
        <v>0</v>
      </c>
      <c r="H22" s="1">
        <v>80</v>
      </c>
      <c r="I22" s="1">
        <v>0</v>
      </c>
      <c r="J22" s="1">
        <v>100</v>
      </c>
      <c r="K22" s="1">
        <v>40</v>
      </c>
      <c r="L22" s="1">
        <v>125.28</v>
      </c>
      <c r="M22" s="1">
        <v>559.43999999999994</v>
      </c>
      <c r="N22" s="1">
        <v>0</v>
      </c>
      <c r="O22" s="236">
        <v>12497.22</v>
      </c>
      <c r="P22" s="1">
        <f t="shared" si="4"/>
        <v>7370.68</v>
      </c>
      <c r="Q22" s="1">
        <f t="shared" si="5"/>
        <v>19867.900000000001</v>
      </c>
      <c r="S22" s="1"/>
      <c r="T22" s="1"/>
      <c r="U22" s="1"/>
      <c r="V22" s="1"/>
      <c r="W22" s="1"/>
      <c r="X22" s="1"/>
      <c r="Y22" s="1"/>
      <c r="Z22" s="1"/>
      <c r="AA22" s="1"/>
      <c r="AB22" s="1"/>
      <c r="AC22" s="1"/>
      <c r="AD22" s="1"/>
      <c r="AE22" s="1"/>
      <c r="AF22" s="1"/>
      <c r="AG22" s="1"/>
      <c r="AH22" s="1"/>
    </row>
    <row r="23" spans="1:34">
      <c r="A23" t="s">
        <v>28</v>
      </c>
      <c r="B23" s="1">
        <v>9335</v>
      </c>
      <c r="C23" s="1">
        <v>0</v>
      </c>
      <c r="D23" s="1">
        <v>180</v>
      </c>
      <c r="E23" s="1">
        <v>166</v>
      </c>
      <c r="F23" s="1">
        <v>0</v>
      </c>
      <c r="G23" s="1">
        <v>0</v>
      </c>
      <c r="H23" s="1">
        <v>96</v>
      </c>
      <c r="I23" s="1">
        <v>0</v>
      </c>
      <c r="J23" s="1">
        <v>90</v>
      </c>
      <c r="K23" s="1">
        <v>0</v>
      </c>
      <c r="L23" s="1">
        <v>460</v>
      </c>
      <c r="M23" s="1">
        <v>0</v>
      </c>
      <c r="N23" s="1">
        <v>0</v>
      </c>
      <c r="O23" s="236">
        <v>10077</v>
      </c>
      <c r="P23" s="1">
        <f t="shared" si="4"/>
        <v>10327</v>
      </c>
      <c r="Q23" s="1">
        <f t="shared" si="5"/>
        <v>20404</v>
      </c>
      <c r="S23" s="1"/>
      <c r="T23" s="1"/>
      <c r="U23" s="1"/>
      <c r="V23" s="1"/>
      <c r="W23" s="1"/>
      <c r="X23" s="1"/>
      <c r="Y23" s="1"/>
      <c r="Z23" s="1"/>
      <c r="AA23" s="1"/>
      <c r="AB23" s="1"/>
      <c r="AC23" s="1"/>
      <c r="AD23" s="1"/>
      <c r="AE23" s="1"/>
      <c r="AF23" s="1"/>
      <c r="AG23" s="1"/>
      <c r="AH23" s="1"/>
    </row>
    <row r="24" spans="1:34"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42">
        <f t="shared" si="4"/>
        <v>13237</v>
      </c>
      <c r="Q24" s="142">
        <f t="shared" ref="Q24" si="6">SUM(O24:P24)</f>
        <v>23314</v>
      </c>
      <c r="R24" s="142"/>
      <c r="S24" s="1"/>
      <c r="T24" s="1"/>
      <c r="U24" s="1"/>
      <c r="V24" s="1"/>
      <c r="W24" s="1"/>
      <c r="X24" s="1"/>
      <c r="Y24" s="1"/>
      <c r="Z24" s="1"/>
      <c r="AA24" s="1"/>
      <c r="AB24" s="1"/>
      <c r="AC24" s="1"/>
      <c r="AD24" s="1"/>
      <c r="AE24" s="1"/>
      <c r="AF24" s="1"/>
      <c r="AG24" s="1"/>
      <c r="AH24" s="1"/>
    </row>
    <row r="25" spans="1:34">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4"/>
        <v>10558</v>
      </c>
      <c r="Q25" s="1">
        <f t="shared" si="5"/>
        <v>19837</v>
      </c>
      <c r="S25" s="1"/>
      <c r="T25" s="1"/>
      <c r="U25" s="1"/>
      <c r="V25" s="1"/>
      <c r="W25" s="1"/>
      <c r="X25" s="1"/>
      <c r="Y25" s="1"/>
      <c r="Z25" s="1"/>
      <c r="AA25" s="1"/>
      <c r="AB25" s="1"/>
      <c r="AC25" s="1"/>
      <c r="AD25" s="1"/>
      <c r="AE25" s="1"/>
      <c r="AF25" s="1"/>
      <c r="AG25" s="1"/>
      <c r="AH25" s="1"/>
    </row>
    <row r="26" spans="1:34" s="141" customFormat="1">
      <c r="A26" s="141" t="s">
        <v>184</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42">
        <f t="shared" si="4"/>
        <v>24710.2</v>
      </c>
      <c r="Q26" s="142">
        <f t="shared" si="5"/>
        <v>37792.380000000005</v>
      </c>
      <c r="R26" s="142"/>
      <c r="S26" s="1"/>
      <c r="T26" s="1"/>
      <c r="U26" s="1"/>
      <c r="V26" s="1"/>
      <c r="W26" s="1"/>
      <c r="X26" s="1"/>
      <c r="Y26" s="1"/>
      <c r="Z26" s="1"/>
      <c r="AA26" s="1"/>
      <c r="AB26" s="1"/>
      <c r="AC26" s="1"/>
      <c r="AD26" s="1"/>
      <c r="AE26" s="1"/>
      <c r="AF26" s="1"/>
      <c r="AG26" s="1"/>
      <c r="AH26" s="1"/>
    </row>
    <row r="27" spans="1:34">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4"/>
        <v>17510</v>
      </c>
      <c r="Q27" s="1">
        <f t="shared" si="5"/>
        <v>30592</v>
      </c>
      <c r="S27" s="1"/>
      <c r="T27" s="1"/>
      <c r="U27" s="1"/>
      <c r="V27" s="1"/>
      <c r="W27" s="1"/>
      <c r="X27" s="1"/>
      <c r="Y27" s="1"/>
      <c r="Z27" s="1"/>
      <c r="AA27" s="1"/>
      <c r="AB27" s="1"/>
      <c r="AC27" s="1"/>
      <c r="AD27" s="1"/>
      <c r="AE27" s="1"/>
      <c r="AF27" s="1"/>
      <c r="AG27" s="1"/>
      <c r="AH27" s="1"/>
    </row>
    <row r="28" spans="1:34">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4"/>
        <v>7063.82</v>
      </c>
      <c r="Q28" s="1">
        <f t="shared" si="5"/>
        <v>16027.5</v>
      </c>
      <c r="S28" s="1"/>
      <c r="T28" s="1"/>
      <c r="U28" s="1"/>
      <c r="V28" s="1"/>
      <c r="W28" s="1"/>
      <c r="X28" s="1"/>
      <c r="Y28" s="1"/>
      <c r="Z28" s="1"/>
      <c r="AA28" s="1"/>
      <c r="AB28" s="1"/>
      <c r="AC28" s="1"/>
      <c r="AD28" s="1"/>
      <c r="AE28" s="1"/>
      <c r="AF28" s="1"/>
      <c r="AG28" s="1"/>
      <c r="AH28" s="1"/>
    </row>
    <row r="29" spans="1:34">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4"/>
        <v>34403</v>
      </c>
      <c r="Q29" s="1">
        <f t="shared" si="5"/>
        <v>63869</v>
      </c>
      <c r="S29" s="1"/>
      <c r="T29" s="1"/>
      <c r="U29" s="1"/>
      <c r="V29" s="1"/>
      <c r="W29" s="1"/>
      <c r="X29" s="1"/>
      <c r="Y29" s="1"/>
      <c r="Z29" s="1"/>
      <c r="AA29" s="1"/>
      <c r="AB29" s="1"/>
      <c r="AC29" s="1"/>
      <c r="AD29" s="1"/>
      <c r="AE29" s="1"/>
      <c r="AF29" s="1"/>
      <c r="AG29" s="1"/>
      <c r="AH29" s="1"/>
    </row>
    <row r="30" spans="1:34">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4"/>
        <v>10327</v>
      </c>
      <c r="Q30" s="1">
        <f t="shared" si="5"/>
        <v>20418</v>
      </c>
      <c r="S30" s="1"/>
      <c r="T30" s="1"/>
      <c r="U30" s="1"/>
      <c r="V30" s="1"/>
      <c r="W30" s="1"/>
      <c r="X30" s="1"/>
      <c r="Y30" s="1"/>
      <c r="Z30" s="1"/>
      <c r="AA30" s="1"/>
      <c r="AB30" s="1"/>
      <c r="AC30" s="1"/>
      <c r="AD30" s="1"/>
      <c r="AE30" s="1"/>
      <c r="AF30" s="1"/>
      <c r="AG30" s="1"/>
      <c r="AH30" s="1"/>
    </row>
    <row r="31" spans="1:34">
      <c r="A31" s="128" t="s">
        <v>62</v>
      </c>
      <c r="B31" s="1">
        <v>16814</v>
      </c>
      <c r="C31" s="1">
        <v>0</v>
      </c>
      <c r="D31" s="1">
        <v>180</v>
      </c>
      <c r="E31" s="1">
        <v>166</v>
      </c>
      <c r="F31" s="1">
        <v>0</v>
      </c>
      <c r="G31" s="1">
        <v>0</v>
      </c>
      <c r="H31" s="1">
        <v>96</v>
      </c>
      <c r="I31" s="1">
        <v>0</v>
      </c>
      <c r="J31" s="1">
        <v>90</v>
      </c>
      <c r="K31" s="1">
        <v>0</v>
      </c>
      <c r="L31" s="1">
        <v>460</v>
      </c>
      <c r="M31" s="1">
        <v>0</v>
      </c>
      <c r="N31" s="1">
        <v>0</v>
      </c>
      <c r="O31" s="236">
        <v>17477</v>
      </c>
      <c r="P31" s="1">
        <f t="shared" si="4"/>
        <v>17806</v>
      </c>
      <c r="Q31" s="1">
        <f t="shared" si="5"/>
        <v>35283</v>
      </c>
      <c r="S31" s="1"/>
      <c r="T31" s="1"/>
      <c r="U31" s="1"/>
      <c r="V31" s="1"/>
      <c r="W31" s="1"/>
      <c r="X31" s="1"/>
      <c r="Y31" s="1"/>
      <c r="Z31" s="1"/>
      <c r="AA31" s="1"/>
      <c r="AB31" s="1"/>
      <c r="AC31" s="1"/>
      <c r="AD31" s="1"/>
      <c r="AE31" s="1"/>
      <c r="AF31" s="1"/>
      <c r="AG31" s="1"/>
      <c r="AH31" s="1"/>
    </row>
    <row r="32" spans="1:34"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4"/>
        <v>10527</v>
      </c>
      <c r="Q32" s="1">
        <f t="shared" si="5"/>
        <v>18928.5</v>
      </c>
      <c r="S32" s="1"/>
      <c r="T32" s="1"/>
      <c r="U32" s="1"/>
      <c r="V32" s="1"/>
      <c r="W32" s="1"/>
      <c r="X32" s="1"/>
      <c r="Y32" s="1"/>
      <c r="Z32" s="1"/>
      <c r="AA32" s="1"/>
      <c r="AB32" s="1"/>
      <c r="AC32" s="1"/>
      <c r="AD32" s="1"/>
      <c r="AE32" s="1"/>
      <c r="AF32" s="1"/>
      <c r="AG32" s="1"/>
      <c r="AH32" s="1"/>
    </row>
    <row r="33" spans="1:34">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4"/>
        <v>10650</v>
      </c>
      <c r="Q33" s="1">
        <f t="shared" si="5"/>
        <v>17293.739999999998</v>
      </c>
      <c r="S33" s="1"/>
      <c r="T33" s="1"/>
      <c r="U33" s="1"/>
      <c r="V33" s="1"/>
      <c r="W33" s="1"/>
      <c r="X33" s="1"/>
      <c r="Y33" s="1"/>
      <c r="Z33" s="1"/>
      <c r="AA33" s="1"/>
      <c r="AB33" s="1"/>
      <c r="AC33" s="1"/>
      <c r="AD33" s="1"/>
      <c r="AE33" s="1"/>
      <c r="AF33" s="1"/>
      <c r="AG33" s="1"/>
      <c r="AH33" s="1"/>
    </row>
    <row r="34" spans="1:34">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4"/>
        <v>32936.949999999997</v>
      </c>
      <c r="Q34" s="1">
        <f t="shared" si="5"/>
        <v>61114.289999999994</v>
      </c>
      <c r="S34" s="1"/>
      <c r="T34" s="1"/>
      <c r="U34" s="1"/>
      <c r="V34" s="1"/>
      <c r="W34" s="1"/>
      <c r="X34" s="1"/>
      <c r="Y34" s="1"/>
      <c r="Z34" s="1"/>
      <c r="AA34" s="1"/>
      <c r="AB34" s="1"/>
      <c r="AC34" s="1"/>
      <c r="AD34" s="1"/>
      <c r="AE34" s="1"/>
      <c r="AF34" s="1"/>
      <c r="AG34" s="1"/>
      <c r="AH34" s="1"/>
    </row>
    <row r="35" spans="1:34">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4"/>
        <v>15285</v>
      </c>
      <c r="Q35" s="1">
        <f t="shared" si="5"/>
        <v>30736</v>
      </c>
      <c r="S35" s="1"/>
      <c r="T35" s="1"/>
      <c r="U35" s="1"/>
      <c r="V35" s="1"/>
      <c r="W35" s="1"/>
      <c r="X35" s="1"/>
      <c r="Y35" s="1"/>
      <c r="Z35" s="1"/>
      <c r="AA35" s="1"/>
      <c r="AB35" s="1"/>
      <c r="AC35" s="1"/>
      <c r="AD35" s="1"/>
      <c r="AE35" s="1"/>
      <c r="AF35" s="1"/>
      <c r="AG35" s="1"/>
      <c r="AH35" s="1"/>
    </row>
    <row r="36" spans="1:34">
      <c r="A36" t="s">
        <v>32</v>
      </c>
      <c r="B36" s="1">
        <v>10150.25</v>
      </c>
      <c r="C36" s="1">
        <v>0</v>
      </c>
      <c r="D36" s="1">
        <v>200</v>
      </c>
      <c r="E36" s="1">
        <v>146</v>
      </c>
      <c r="F36" s="1">
        <v>0</v>
      </c>
      <c r="G36" s="1">
        <v>0</v>
      </c>
      <c r="H36" s="1">
        <v>0</v>
      </c>
      <c r="I36" s="1">
        <v>0</v>
      </c>
      <c r="J36" s="1">
        <v>100</v>
      </c>
      <c r="K36" s="1">
        <v>0</v>
      </c>
      <c r="L36" s="1">
        <v>0</v>
      </c>
      <c r="M36" s="1">
        <v>464</v>
      </c>
      <c r="N36" s="1">
        <v>0</v>
      </c>
      <c r="O36" s="236">
        <v>11114</v>
      </c>
      <c r="P36" s="1">
        <f t="shared" si="4"/>
        <v>11060.25</v>
      </c>
      <c r="Q36" s="1">
        <f t="shared" si="5"/>
        <v>22174.25</v>
      </c>
      <c r="S36" s="1"/>
      <c r="T36" s="1"/>
      <c r="U36" s="1"/>
      <c r="V36" s="1"/>
      <c r="W36" s="1"/>
      <c r="X36" s="1"/>
      <c r="Y36" s="1"/>
      <c r="Z36" s="1"/>
      <c r="AA36" s="1"/>
      <c r="AB36" s="1"/>
      <c r="AC36" s="1"/>
      <c r="AD36" s="1"/>
      <c r="AE36" s="1"/>
      <c r="AF36" s="1"/>
      <c r="AG36" s="1"/>
      <c r="AH36" s="1"/>
    </row>
    <row r="37" spans="1:34"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7">SUM(B37:N37)</f>
        <v>13860.75</v>
      </c>
      <c r="Q37" s="1">
        <f t="shared" ref="Q37" si="8">SUM(O37:P37)</f>
        <v>23722.75</v>
      </c>
      <c r="S37" s="1"/>
      <c r="T37" s="1"/>
      <c r="U37" s="1"/>
      <c r="V37" s="1"/>
      <c r="W37" s="1"/>
      <c r="X37" s="1"/>
      <c r="Y37" s="1"/>
      <c r="Z37" s="1"/>
      <c r="AA37" s="1"/>
      <c r="AB37" s="1"/>
      <c r="AC37" s="1"/>
      <c r="AD37" s="1"/>
      <c r="AE37" s="1"/>
      <c r="AF37" s="1"/>
      <c r="AG37" s="1"/>
      <c r="AH37" s="1"/>
    </row>
    <row r="38" spans="1:34">
      <c r="A38" t="s">
        <v>55</v>
      </c>
      <c r="B38" s="1">
        <v>14538</v>
      </c>
      <c r="C38" s="1">
        <v>0</v>
      </c>
      <c r="D38" s="1">
        <v>200</v>
      </c>
      <c r="E38" s="1">
        <v>146</v>
      </c>
      <c r="F38" s="1">
        <v>0</v>
      </c>
      <c r="G38" s="1">
        <v>0</v>
      </c>
      <c r="H38" s="1">
        <v>0</v>
      </c>
      <c r="I38" s="1">
        <v>0</v>
      </c>
      <c r="J38" s="1">
        <v>100</v>
      </c>
      <c r="K38" s="1">
        <v>0</v>
      </c>
      <c r="L38" s="1">
        <v>31</v>
      </c>
      <c r="M38" s="1">
        <v>264</v>
      </c>
      <c r="N38" s="1">
        <v>0</v>
      </c>
      <c r="O38" s="236">
        <v>9345</v>
      </c>
      <c r="P38" s="1">
        <f t="shared" si="4"/>
        <v>15279</v>
      </c>
      <c r="Q38" s="1">
        <f t="shared" si="5"/>
        <v>24624</v>
      </c>
      <c r="S38" s="1"/>
      <c r="T38" s="1"/>
      <c r="U38" s="1"/>
      <c r="V38" s="1"/>
      <c r="W38" s="1"/>
      <c r="X38" s="1"/>
      <c r="Y38" s="1"/>
      <c r="Z38" s="1"/>
      <c r="AA38" s="1"/>
      <c r="AB38" s="1"/>
      <c r="AC38" s="1"/>
      <c r="AD38" s="1"/>
      <c r="AE38" s="1"/>
      <c r="AF38" s="1"/>
      <c r="AG38" s="1"/>
      <c r="AH38" s="1"/>
    </row>
    <row r="39" spans="1:34">
      <c r="A39" t="s">
        <v>56</v>
      </c>
      <c r="B39" s="1">
        <v>5193.5</v>
      </c>
      <c r="C39" s="1">
        <v>0</v>
      </c>
      <c r="D39" s="1">
        <v>0</v>
      </c>
      <c r="E39" s="1">
        <v>114</v>
      </c>
      <c r="F39" s="1">
        <v>0</v>
      </c>
      <c r="G39" s="1">
        <v>0</v>
      </c>
      <c r="H39" s="1">
        <v>0</v>
      </c>
      <c r="I39" s="1">
        <v>0</v>
      </c>
      <c r="J39" s="1">
        <v>0</v>
      </c>
      <c r="K39" s="1">
        <v>0</v>
      </c>
      <c r="L39" s="1">
        <v>0</v>
      </c>
      <c r="M39" s="1">
        <v>264</v>
      </c>
      <c r="N39" s="1">
        <v>0</v>
      </c>
      <c r="O39" s="236">
        <v>7532.5</v>
      </c>
      <c r="P39" s="1">
        <f t="shared" si="4"/>
        <v>5571.5</v>
      </c>
      <c r="Q39" s="1">
        <f t="shared" si="5"/>
        <v>13104</v>
      </c>
      <c r="S39" s="1"/>
      <c r="T39" s="1"/>
      <c r="U39" s="1"/>
      <c r="V39" s="1"/>
      <c r="W39" s="1"/>
      <c r="X39" s="1"/>
      <c r="Y39" s="1"/>
      <c r="Z39" s="1"/>
      <c r="AA39" s="1"/>
      <c r="AB39" s="1"/>
      <c r="AC39" s="1"/>
      <c r="AD39" s="1"/>
      <c r="AE39" s="1"/>
      <c r="AF39" s="1"/>
      <c r="AG39" s="1"/>
      <c r="AH39" s="1"/>
    </row>
    <row r="40" spans="1:34">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9">SUM(B40:N40)</f>
        <v>10124</v>
      </c>
      <c r="Q40" s="142">
        <f t="shared" ref="Q40" si="10">SUM(O40:P40)</f>
        <v>25124</v>
      </c>
      <c r="S40" s="1"/>
      <c r="T40" s="1"/>
      <c r="U40" s="1"/>
      <c r="V40" s="1"/>
      <c r="W40" s="1"/>
      <c r="X40" s="1"/>
      <c r="Y40" s="1"/>
      <c r="Z40" s="1"/>
      <c r="AA40" s="1"/>
      <c r="AB40" s="1"/>
      <c r="AC40" s="1"/>
      <c r="AD40" s="1"/>
      <c r="AE40" s="1"/>
      <c r="AF40" s="1"/>
      <c r="AG40" s="1"/>
      <c r="AH40" s="1"/>
    </row>
    <row r="41" spans="1:34">
      <c r="A41" t="s">
        <v>57</v>
      </c>
      <c r="B41" s="1">
        <v>28591.75</v>
      </c>
      <c r="C41" s="1">
        <v>0</v>
      </c>
      <c r="D41" s="1">
        <v>0</v>
      </c>
      <c r="E41" s="1">
        <v>402</v>
      </c>
      <c r="F41" s="1">
        <v>0</v>
      </c>
      <c r="G41" s="1">
        <v>0</v>
      </c>
      <c r="H41" s="1">
        <v>0</v>
      </c>
      <c r="I41" s="1">
        <v>0</v>
      </c>
      <c r="J41" s="1">
        <v>0</v>
      </c>
      <c r="K41" s="1">
        <v>0</v>
      </c>
      <c r="L41" s="1">
        <v>99</v>
      </c>
      <c r="M41" s="1">
        <v>281.5</v>
      </c>
      <c r="N41" s="1">
        <v>0</v>
      </c>
      <c r="O41" s="236">
        <v>31822</v>
      </c>
      <c r="P41" s="1">
        <f t="shared" si="4"/>
        <v>29374.25</v>
      </c>
      <c r="Q41" s="1">
        <f t="shared" si="5"/>
        <v>61196.25</v>
      </c>
      <c r="S41" s="1"/>
      <c r="T41" s="1"/>
      <c r="U41" s="1"/>
      <c r="V41" s="1"/>
      <c r="W41" s="1"/>
      <c r="X41" s="1"/>
      <c r="Y41" s="1"/>
      <c r="Z41" s="1"/>
      <c r="AA41" s="1"/>
      <c r="AB41" s="1"/>
      <c r="AC41" s="1"/>
      <c r="AD41" s="1"/>
      <c r="AE41" s="1"/>
      <c r="AF41" s="1"/>
      <c r="AG41" s="1"/>
      <c r="AH41" s="1"/>
    </row>
    <row r="42" spans="1:34">
      <c r="A42" s="141" t="s">
        <v>195</v>
      </c>
      <c r="B42" s="142">
        <v>12524</v>
      </c>
      <c r="C42" s="142">
        <v>0</v>
      </c>
      <c r="D42" s="142">
        <v>200</v>
      </c>
      <c r="E42" s="142">
        <v>146</v>
      </c>
      <c r="F42" s="142">
        <v>0</v>
      </c>
      <c r="G42" s="142">
        <v>0</v>
      </c>
      <c r="H42" s="142">
        <v>0</v>
      </c>
      <c r="I42" s="142">
        <v>0</v>
      </c>
      <c r="J42" s="142">
        <v>100</v>
      </c>
      <c r="K42" s="142">
        <v>0</v>
      </c>
      <c r="L42" s="142">
        <v>0</v>
      </c>
      <c r="M42" s="142">
        <v>264</v>
      </c>
      <c r="N42" s="142">
        <v>0</v>
      </c>
      <c r="O42" s="236">
        <v>9393</v>
      </c>
      <c r="P42" s="142">
        <f t="shared" ref="P42" si="11">SUM(B42:N42)</f>
        <v>13234</v>
      </c>
      <c r="Q42" s="142">
        <f t="shared" ref="Q42" si="12">SUM(O42:P42)</f>
        <v>22627</v>
      </c>
      <c r="S42" s="1"/>
      <c r="T42" s="1"/>
      <c r="U42" s="1"/>
      <c r="V42" s="1"/>
      <c r="W42" s="1"/>
      <c r="X42" s="1"/>
      <c r="Y42" s="1"/>
      <c r="Z42" s="1"/>
      <c r="AA42" s="1"/>
      <c r="AB42" s="1"/>
      <c r="AC42" s="1"/>
      <c r="AD42" s="1"/>
      <c r="AE42" s="1"/>
      <c r="AF42" s="1"/>
      <c r="AG42" s="1"/>
      <c r="AH42" s="1"/>
    </row>
    <row r="43" spans="1:34"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3">SUM(B43:N43)</f>
        <v>5571.5</v>
      </c>
      <c r="Q43" s="217">
        <f t="shared" ref="Q43" si="14">SUM(O43:P43)</f>
        <v>13104</v>
      </c>
      <c r="S43" s="1"/>
      <c r="T43" s="1"/>
      <c r="U43" s="1"/>
      <c r="V43" s="1"/>
      <c r="W43" s="1"/>
      <c r="X43" s="1"/>
      <c r="Y43" s="1"/>
      <c r="Z43" s="1"/>
      <c r="AA43" s="1"/>
      <c r="AB43" s="1"/>
      <c r="AC43" s="1"/>
      <c r="AD43" s="1"/>
      <c r="AE43" s="1"/>
      <c r="AF43" s="1"/>
      <c r="AG43" s="1"/>
      <c r="AH43" s="1"/>
    </row>
    <row r="44" spans="1:34">
      <c r="A44" s="128" t="s">
        <v>58</v>
      </c>
      <c r="B44" s="1">
        <v>12517.5</v>
      </c>
      <c r="C44" s="1">
        <v>0</v>
      </c>
      <c r="D44" s="1">
        <v>200</v>
      </c>
      <c r="E44" s="1">
        <v>146</v>
      </c>
      <c r="F44" s="1">
        <v>0</v>
      </c>
      <c r="G44" s="1">
        <v>0</v>
      </c>
      <c r="H44" s="1">
        <v>0</v>
      </c>
      <c r="I44" s="1">
        <v>0</v>
      </c>
      <c r="J44" s="1">
        <v>100</v>
      </c>
      <c r="K44" s="1">
        <v>0</v>
      </c>
      <c r="L44" s="1">
        <v>31</v>
      </c>
      <c r="M44" s="1">
        <v>464</v>
      </c>
      <c r="N44" s="1">
        <v>0</v>
      </c>
      <c r="O44" s="236">
        <v>9740</v>
      </c>
      <c r="P44" s="1">
        <f t="shared" si="4"/>
        <v>13458.5</v>
      </c>
      <c r="Q44" s="1">
        <f t="shared" si="5"/>
        <v>23198.5</v>
      </c>
      <c r="S44" s="1"/>
      <c r="T44" s="1"/>
      <c r="U44" s="1"/>
      <c r="V44" s="1"/>
      <c r="W44" s="1"/>
      <c r="X44" s="1"/>
      <c r="Y44" s="1"/>
      <c r="Z44" s="1"/>
      <c r="AA44" s="1"/>
      <c r="AB44" s="1"/>
      <c r="AC44" s="1"/>
      <c r="AD44" s="1"/>
      <c r="AE44" s="1"/>
      <c r="AF44" s="1"/>
      <c r="AG44" s="1"/>
      <c r="AH44" s="1"/>
    </row>
    <row r="45" spans="1:34">
      <c r="A45" s="17" t="s">
        <v>33</v>
      </c>
      <c r="O45" s="236"/>
      <c r="S45" s="1"/>
      <c r="T45" s="1"/>
      <c r="U45" s="1"/>
      <c r="V45" s="1"/>
      <c r="W45" s="1"/>
      <c r="X45" s="1"/>
      <c r="Y45" s="1"/>
      <c r="Z45" s="1"/>
      <c r="AA45" s="1"/>
      <c r="AB45" s="1"/>
      <c r="AC45" s="1"/>
      <c r="AD45" s="1"/>
      <c r="AE45" s="1"/>
      <c r="AF45" s="1"/>
      <c r="AG45" s="1"/>
      <c r="AH45" s="1"/>
    </row>
    <row r="46" spans="1:34" ht="17.25">
      <c r="A46" t="s">
        <v>185</v>
      </c>
      <c r="B46" s="1">
        <v>5336</v>
      </c>
      <c r="C46" s="1">
        <v>259</v>
      </c>
      <c r="D46" s="1">
        <v>200</v>
      </c>
      <c r="E46" s="1">
        <v>124</v>
      </c>
      <c r="F46" s="1">
        <v>50</v>
      </c>
      <c r="G46" s="1">
        <v>25.6</v>
      </c>
      <c r="H46" s="1">
        <v>54.4</v>
      </c>
      <c r="I46" s="1">
        <v>500</v>
      </c>
      <c r="J46" s="1">
        <v>100</v>
      </c>
      <c r="K46" s="1">
        <v>80</v>
      </c>
      <c r="L46" s="1">
        <v>3025</v>
      </c>
      <c r="M46" s="1">
        <v>1173</v>
      </c>
      <c r="N46" s="1">
        <v>0</v>
      </c>
      <c r="O46" s="236">
        <v>6446</v>
      </c>
      <c r="P46" s="1">
        <f>SUM(B46:N46)</f>
        <v>10927</v>
      </c>
      <c r="Q46" s="1">
        <f>SUM(O46:P46)</f>
        <v>17373</v>
      </c>
      <c r="S46" s="1"/>
      <c r="T46" s="1"/>
      <c r="U46" s="1"/>
      <c r="V46" s="1"/>
      <c r="W46" s="1"/>
      <c r="X46" s="1"/>
      <c r="Y46" s="1"/>
      <c r="Z46" s="1"/>
      <c r="AA46" s="1"/>
      <c r="AB46" s="1"/>
      <c r="AC46" s="1"/>
      <c r="AD46" s="1"/>
      <c r="AE46" s="1"/>
      <c r="AF46" s="1"/>
      <c r="AG46" s="1"/>
      <c r="AH46" s="1"/>
    </row>
    <row r="47" spans="1:34" ht="17.25">
      <c r="A47" t="s">
        <v>187</v>
      </c>
      <c r="B47" s="1">
        <v>6024</v>
      </c>
      <c r="C47" s="1">
        <v>0</v>
      </c>
      <c r="D47" s="1">
        <v>240</v>
      </c>
      <c r="E47" s="1">
        <v>136</v>
      </c>
      <c r="F47" s="1">
        <v>80</v>
      </c>
      <c r="G47" s="1">
        <v>40</v>
      </c>
      <c r="H47" s="1">
        <v>210</v>
      </c>
      <c r="I47" s="1">
        <v>0</v>
      </c>
      <c r="J47" s="1">
        <v>140</v>
      </c>
      <c r="K47" s="1">
        <v>72</v>
      </c>
      <c r="L47" s="1">
        <v>2291.6999999999998</v>
      </c>
      <c r="M47" s="1">
        <v>630</v>
      </c>
      <c r="N47" s="1">
        <v>0</v>
      </c>
      <c r="O47" s="236">
        <v>6942</v>
      </c>
      <c r="P47" s="1">
        <f>SUM(B47:N47)</f>
        <v>9863.7000000000007</v>
      </c>
      <c r="Q47" s="1">
        <f>SUM(O47:P47)</f>
        <v>16805.7</v>
      </c>
      <c r="S47" s="1"/>
      <c r="T47" s="1"/>
      <c r="U47" s="1"/>
      <c r="V47" s="1"/>
      <c r="W47" s="1"/>
      <c r="X47" s="1"/>
      <c r="Y47" s="1"/>
      <c r="Z47" s="1"/>
      <c r="AA47" s="1"/>
      <c r="AB47" s="1"/>
      <c r="AC47" s="1"/>
      <c r="AD47" s="1"/>
      <c r="AE47" s="1"/>
      <c r="AF47" s="1"/>
      <c r="AG47" s="1"/>
      <c r="AH47" s="1"/>
    </row>
    <row r="48" spans="1:34">
      <c r="A48" t="s">
        <v>205</v>
      </c>
      <c r="B48" s="1">
        <v>10484</v>
      </c>
      <c r="C48" s="1">
        <v>2698</v>
      </c>
      <c r="D48" s="1">
        <v>200</v>
      </c>
      <c r="E48" s="1">
        <v>190</v>
      </c>
      <c r="F48" s="1">
        <v>50</v>
      </c>
      <c r="G48" s="1">
        <v>20</v>
      </c>
      <c r="H48" s="1">
        <v>60</v>
      </c>
      <c r="I48" s="1">
        <v>0</v>
      </c>
      <c r="J48" s="1">
        <v>100</v>
      </c>
      <c r="K48" s="1">
        <v>80</v>
      </c>
      <c r="L48" s="1">
        <v>3467</v>
      </c>
      <c r="M48" s="1">
        <v>379</v>
      </c>
      <c r="N48" s="1">
        <v>0</v>
      </c>
      <c r="O48" s="236">
        <v>15000</v>
      </c>
      <c r="P48" s="1">
        <f>SUM(B48:N48)</f>
        <v>17728</v>
      </c>
      <c r="Q48" s="1">
        <f>SUM(O48:P48)</f>
        <v>32728</v>
      </c>
      <c r="S48" s="1"/>
      <c r="T48" s="1"/>
      <c r="U48" s="1"/>
      <c r="V48" s="1"/>
      <c r="W48" s="1"/>
      <c r="X48" s="1"/>
      <c r="Y48" s="1"/>
      <c r="Z48" s="1"/>
      <c r="AA48" s="1"/>
      <c r="AB48" s="1"/>
      <c r="AC48" s="1"/>
      <c r="AD48" s="1"/>
      <c r="AE48" s="1"/>
      <c r="AF48" s="1"/>
      <c r="AG48" s="1"/>
      <c r="AH48" s="1"/>
    </row>
    <row r="49" spans="1:17">
      <c r="A49" t="s">
        <v>206</v>
      </c>
      <c r="B49" s="1">
        <v>10484</v>
      </c>
      <c r="C49" s="1">
        <v>400</v>
      </c>
      <c r="D49" s="1">
        <v>200</v>
      </c>
      <c r="E49" s="1">
        <v>190</v>
      </c>
      <c r="F49" s="1">
        <v>50</v>
      </c>
      <c r="G49" s="1">
        <v>20</v>
      </c>
      <c r="H49" s="1">
        <v>60</v>
      </c>
      <c r="I49" s="1">
        <v>0</v>
      </c>
      <c r="J49" s="1">
        <v>100</v>
      </c>
      <c r="K49" s="1">
        <v>80</v>
      </c>
      <c r="L49" s="1">
        <v>3467</v>
      </c>
      <c r="M49" s="1">
        <v>379</v>
      </c>
      <c r="N49" s="1">
        <v>0</v>
      </c>
      <c r="O49" s="236">
        <v>15000</v>
      </c>
      <c r="P49" s="1">
        <f t="shared" ref="P49:P50" si="15">SUM(B49:N49)</f>
        <v>15430</v>
      </c>
      <c r="Q49" s="1">
        <f t="shared" ref="Q49:Q50" si="16">SUM(O49:P49)</f>
        <v>30430</v>
      </c>
    </row>
    <row r="50" spans="1:17">
      <c r="A50" t="s">
        <v>207</v>
      </c>
      <c r="B50" s="1">
        <v>10484</v>
      </c>
      <c r="C50" s="1">
        <v>400</v>
      </c>
      <c r="D50" s="1">
        <v>200</v>
      </c>
      <c r="E50" s="1">
        <v>190</v>
      </c>
      <c r="F50" s="1">
        <v>50</v>
      </c>
      <c r="G50" s="1">
        <v>20</v>
      </c>
      <c r="H50" s="1">
        <v>60</v>
      </c>
      <c r="I50" s="1">
        <v>0</v>
      </c>
      <c r="J50" s="1">
        <v>100</v>
      </c>
      <c r="K50" s="1">
        <v>80</v>
      </c>
      <c r="L50" s="1">
        <v>3467</v>
      </c>
      <c r="M50" s="1">
        <v>379</v>
      </c>
      <c r="N50" s="1">
        <v>0</v>
      </c>
      <c r="O50" s="236">
        <v>15000</v>
      </c>
      <c r="P50" s="1">
        <f t="shared" si="15"/>
        <v>15430</v>
      </c>
      <c r="Q50" s="1">
        <f t="shared" si="16"/>
        <v>30430</v>
      </c>
    </row>
    <row r="52" spans="1:17">
      <c r="A52" s="150" t="s">
        <v>182</v>
      </c>
    </row>
    <row r="53" spans="1:17">
      <c r="A53" s="150" t="s">
        <v>183</v>
      </c>
    </row>
    <row r="57" spans="1:17">
      <c r="A57" s="213"/>
    </row>
    <row r="58" spans="1:17">
      <c r="A58" s="213"/>
    </row>
  </sheetData>
  <phoneticPr fontId="2" type="noConversion"/>
  <pageMargins left="0.7" right="0.7" top="0.75" bottom="0.75" header="0.3" footer="0.3"/>
  <pageSetup paperSize="5" scale="62" orientation="landscape" r:id="rId1"/>
  <ignoredErrors>
    <ignoredError sqref="P7:P13 P46:P48 P44 P19:P23 P25:P36 P41 P38:P39 P17 P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5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X25" sqref="X25"/>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 min="20" max="20" width="11.5703125" customWidth="1"/>
  </cols>
  <sheetData>
    <row r="1" spans="1:37" s="5" customFormat="1">
      <c r="A1" s="5" t="s">
        <v>215</v>
      </c>
      <c r="B1" s="6"/>
      <c r="C1" s="6"/>
      <c r="D1" s="6"/>
      <c r="E1" s="6"/>
      <c r="F1" s="6"/>
      <c r="G1" s="6"/>
      <c r="H1" s="6"/>
      <c r="I1" s="6"/>
      <c r="J1" s="6"/>
      <c r="K1" s="6"/>
      <c r="L1" s="6"/>
      <c r="M1" s="6"/>
      <c r="N1" s="6"/>
      <c r="O1" s="6"/>
      <c r="P1" s="6"/>
      <c r="Q1" s="6"/>
      <c r="R1" s="6"/>
    </row>
    <row r="2" spans="1:37" s="5" customFormat="1">
      <c r="A2" s="5" t="s">
        <v>66</v>
      </c>
      <c r="B2" s="6"/>
      <c r="C2" s="6"/>
      <c r="D2" s="6"/>
      <c r="E2" s="6"/>
      <c r="F2" s="6"/>
      <c r="G2" s="6"/>
      <c r="H2" s="6"/>
      <c r="I2" s="6"/>
      <c r="J2" s="6"/>
      <c r="K2" s="6"/>
      <c r="L2" s="6"/>
      <c r="M2" s="6"/>
      <c r="N2" s="6"/>
      <c r="O2" s="6"/>
      <c r="P2" s="6"/>
      <c r="Q2" s="6"/>
      <c r="R2" s="6"/>
    </row>
    <row r="4" spans="1:37"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T4" s="4" t="s">
        <v>133</v>
      </c>
      <c r="V4" s="3"/>
      <c r="W4" s="3"/>
      <c r="X4" s="3"/>
      <c r="Y4" s="3"/>
      <c r="Z4" s="3"/>
      <c r="AA4" s="3"/>
      <c r="AB4" s="3"/>
      <c r="AC4" s="3"/>
      <c r="AD4" s="3"/>
      <c r="AE4" s="3"/>
      <c r="AF4" s="3"/>
      <c r="AG4" s="3"/>
      <c r="AH4" s="3"/>
      <c r="AI4" s="3"/>
      <c r="AJ4" s="3"/>
      <c r="AK4" s="3"/>
    </row>
    <row r="5" spans="1:37" s="129" customFormat="1">
      <c r="A5" s="155" t="s">
        <v>22</v>
      </c>
      <c r="B5" s="130"/>
      <c r="C5" s="130"/>
      <c r="D5" s="130"/>
      <c r="E5" s="130"/>
      <c r="F5" s="130"/>
      <c r="G5" s="130"/>
      <c r="H5" s="130"/>
      <c r="I5" s="130"/>
      <c r="J5" s="130"/>
      <c r="K5" s="130"/>
      <c r="L5" s="130"/>
      <c r="M5" s="130"/>
      <c r="N5" s="130"/>
      <c r="O5" s="238"/>
      <c r="P5" s="130"/>
      <c r="Q5" s="130"/>
      <c r="R5" s="130"/>
    </row>
    <row r="6" spans="1:37">
      <c r="A6" t="s">
        <v>12</v>
      </c>
      <c r="B6" s="1">
        <v>5110</v>
      </c>
      <c r="C6" s="1">
        <v>393</v>
      </c>
      <c r="D6" s="1">
        <v>240</v>
      </c>
      <c r="E6" s="1">
        <v>132</v>
      </c>
      <c r="F6" s="1">
        <v>50</v>
      </c>
      <c r="G6" s="1">
        <v>22</v>
      </c>
      <c r="H6" s="1">
        <v>96</v>
      </c>
      <c r="I6" s="1">
        <v>0</v>
      </c>
      <c r="J6" s="1">
        <v>120</v>
      </c>
      <c r="K6" s="1">
        <v>240</v>
      </c>
      <c r="L6" s="1">
        <v>408</v>
      </c>
      <c r="M6" s="1">
        <v>812</v>
      </c>
      <c r="N6" s="1">
        <v>0</v>
      </c>
      <c r="O6" s="236">
        <v>9023</v>
      </c>
      <c r="P6" s="1">
        <f t="shared" ref="P6:P17" si="0">SUM(B6:N6)</f>
        <v>7623</v>
      </c>
      <c r="Q6" s="1">
        <f t="shared" ref="Q6" si="1">SUM(O6:P6)</f>
        <v>16646</v>
      </c>
      <c r="T6" s="1">
        <f>SUM(D6:M6)</f>
        <v>2120</v>
      </c>
      <c r="V6" s="1"/>
      <c r="W6" s="1"/>
      <c r="X6" s="1"/>
      <c r="Y6" s="1"/>
      <c r="Z6" s="1"/>
      <c r="AA6" s="1"/>
      <c r="AB6" s="1"/>
      <c r="AC6" s="1"/>
      <c r="AD6" s="1"/>
      <c r="AE6" s="1"/>
      <c r="AF6" s="1"/>
      <c r="AG6" s="1"/>
      <c r="AH6" s="1"/>
      <c r="AI6" s="1"/>
      <c r="AJ6" s="1"/>
      <c r="AK6" s="1"/>
    </row>
    <row r="7" spans="1:37">
      <c r="A7" t="s">
        <v>13</v>
      </c>
      <c r="B7" s="1">
        <v>5841</v>
      </c>
      <c r="C7" s="1">
        <v>1498</v>
      </c>
      <c r="D7" s="1">
        <v>240</v>
      </c>
      <c r="E7" s="1">
        <v>138</v>
      </c>
      <c r="F7" s="1">
        <v>50</v>
      </c>
      <c r="G7" s="1">
        <v>37</v>
      </c>
      <c r="H7" s="1">
        <v>96</v>
      </c>
      <c r="I7" s="1">
        <v>0</v>
      </c>
      <c r="J7" s="1">
        <v>120</v>
      </c>
      <c r="K7" s="1">
        <v>240</v>
      </c>
      <c r="L7" s="1">
        <v>1434</v>
      </c>
      <c r="M7" s="1">
        <v>418.5</v>
      </c>
      <c r="N7" s="1">
        <v>0</v>
      </c>
      <c r="O7" s="236">
        <v>6741</v>
      </c>
      <c r="P7" s="1">
        <f t="shared" si="0"/>
        <v>10112.5</v>
      </c>
      <c r="Q7" s="1">
        <f t="shared" ref="Q7:Q17" si="2">SUM(O7:P7)</f>
        <v>16853.5</v>
      </c>
      <c r="T7" s="1">
        <f t="shared" ref="T7:T17" si="3">SUM(D7:M7)</f>
        <v>2773.5</v>
      </c>
      <c r="V7" s="1"/>
      <c r="W7" s="1"/>
      <c r="X7" s="1"/>
      <c r="Y7" s="1"/>
      <c r="Z7" s="1"/>
      <c r="AA7" s="1"/>
      <c r="AB7" s="1"/>
      <c r="AC7" s="1"/>
      <c r="AD7" s="1"/>
      <c r="AE7" s="1"/>
      <c r="AF7" s="1"/>
      <c r="AG7" s="1"/>
      <c r="AH7" s="1"/>
      <c r="AI7" s="1"/>
      <c r="AJ7" s="1"/>
      <c r="AK7" s="1"/>
    </row>
    <row r="8" spans="1:37">
      <c r="A8" t="s">
        <v>14</v>
      </c>
      <c r="B8" s="1">
        <v>5702.74</v>
      </c>
      <c r="C8" s="1">
        <v>1254.74</v>
      </c>
      <c r="D8" s="1">
        <v>180</v>
      </c>
      <c r="E8" s="1">
        <v>118</v>
      </c>
      <c r="F8" s="1">
        <v>50</v>
      </c>
      <c r="G8" s="1">
        <v>20</v>
      </c>
      <c r="H8" s="1">
        <v>96</v>
      </c>
      <c r="I8" s="1">
        <v>0</v>
      </c>
      <c r="J8" s="1">
        <v>120</v>
      </c>
      <c r="K8" s="1">
        <v>240</v>
      </c>
      <c r="L8" s="1">
        <v>240</v>
      </c>
      <c r="M8" s="1">
        <v>907.2</v>
      </c>
      <c r="N8" s="1">
        <v>0</v>
      </c>
      <c r="O8" s="236">
        <v>2000</v>
      </c>
      <c r="P8" s="1">
        <f t="shared" si="0"/>
        <v>8928.68</v>
      </c>
      <c r="Q8" s="1">
        <f t="shared" si="2"/>
        <v>10928.68</v>
      </c>
      <c r="T8" s="1">
        <f t="shared" si="3"/>
        <v>1971.2</v>
      </c>
      <c r="V8" s="1"/>
      <c r="W8" s="1"/>
      <c r="X8" s="1"/>
      <c r="Y8" s="1"/>
      <c r="Z8" s="1"/>
      <c r="AA8" s="1"/>
      <c r="AB8" s="1"/>
      <c r="AC8" s="1"/>
      <c r="AD8" s="1"/>
      <c r="AE8" s="1"/>
      <c r="AF8" s="1"/>
      <c r="AG8" s="1"/>
      <c r="AH8" s="1"/>
      <c r="AI8" s="1"/>
      <c r="AJ8" s="1"/>
      <c r="AK8" s="1"/>
    </row>
    <row r="9" spans="1:37">
      <c r="A9" t="s">
        <v>15</v>
      </c>
      <c r="B9" s="1">
        <v>5686</v>
      </c>
      <c r="C9" s="1">
        <v>716</v>
      </c>
      <c r="D9" s="1">
        <v>240</v>
      </c>
      <c r="E9" s="1">
        <v>120</v>
      </c>
      <c r="F9" s="1">
        <v>50</v>
      </c>
      <c r="G9" s="1">
        <v>20</v>
      </c>
      <c r="H9" s="1">
        <v>96</v>
      </c>
      <c r="I9" s="1">
        <v>0</v>
      </c>
      <c r="J9" s="1">
        <v>120</v>
      </c>
      <c r="K9" s="1">
        <v>216</v>
      </c>
      <c r="L9" s="1">
        <v>414</v>
      </c>
      <c r="M9" s="1">
        <v>1107</v>
      </c>
      <c r="N9" s="1">
        <v>0</v>
      </c>
      <c r="O9" s="236">
        <v>1093</v>
      </c>
      <c r="P9" s="1">
        <f t="shared" si="0"/>
        <v>8785</v>
      </c>
      <c r="Q9" s="1">
        <f t="shared" si="2"/>
        <v>9878</v>
      </c>
      <c r="T9" s="1">
        <f t="shared" si="3"/>
        <v>2383</v>
      </c>
      <c r="V9" s="1"/>
      <c r="W9" s="1"/>
      <c r="X9" s="1"/>
      <c r="Y9" s="1"/>
      <c r="Z9" s="1"/>
      <c r="AA9" s="1"/>
      <c r="AB9" s="1"/>
      <c r="AC9" s="1"/>
      <c r="AD9" s="1"/>
      <c r="AE9" s="1"/>
      <c r="AF9" s="1"/>
      <c r="AG9" s="1"/>
      <c r="AH9" s="1"/>
      <c r="AI9" s="1"/>
      <c r="AJ9" s="1"/>
      <c r="AK9" s="1"/>
    </row>
    <row r="10" spans="1:37">
      <c r="A10" t="s">
        <v>16</v>
      </c>
      <c r="B10" s="1">
        <v>5738</v>
      </c>
      <c r="C10" s="1">
        <v>2024</v>
      </c>
      <c r="D10" s="1">
        <v>240</v>
      </c>
      <c r="E10" s="1">
        <v>124</v>
      </c>
      <c r="F10" s="1">
        <v>50</v>
      </c>
      <c r="G10" s="1">
        <v>20</v>
      </c>
      <c r="H10" s="1">
        <v>96</v>
      </c>
      <c r="I10" s="1">
        <v>210</v>
      </c>
      <c r="J10" s="1">
        <v>120</v>
      </c>
      <c r="K10" s="1">
        <v>192</v>
      </c>
      <c r="L10" s="1">
        <v>596</v>
      </c>
      <c r="M10" s="1">
        <v>546</v>
      </c>
      <c r="N10" s="1">
        <v>0</v>
      </c>
      <c r="O10" s="236">
        <v>10788</v>
      </c>
      <c r="P10" s="1">
        <f t="shared" si="0"/>
        <v>9956</v>
      </c>
      <c r="Q10" s="1">
        <f t="shared" si="2"/>
        <v>20744</v>
      </c>
      <c r="T10" s="1">
        <f t="shared" si="3"/>
        <v>2194</v>
      </c>
      <c r="V10" s="1"/>
      <c r="W10" s="1"/>
      <c r="X10" s="1"/>
      <c r="Y10" s="1"/>
      <c r="Z10" s="1"/>
      <c r="AA10" s="1"/>
      <c r="AB10" s="1"/>
      <c r="AC10" s="1"/>
      <c r="AD10" s="1"/>
      <c r="AE10" s="1"/>
      <c r="AF10" s="1"/>
      <c r="AG10" s="1"/>
      <c r="AH10" s="1"/>
      <c r="AI10" s="1"/>
      <c r="AJ10" s="1"/>
      <c r="AK10" s="1"/>
    </row>
    <row r="11" spans="1:37">
      <c r="A11" t="s">
        <v>17</v>
      </c>
      <c r="B11" s="1">
        <v>6684</v>
      </c>
      <c r="C11" s="1">
        <v>490</v>
      </c>
      <c r="D11" s="1">
        <v>240</v>
      </c>
      <c r="E11" s="1">
        <v>115</v>
      </c>
      <c r="F11" s="1">
        <v>50</v>
      </c>
      <c r="G11" s="1">
        <v>20</v>
      </c>
      <c r="H11" s="1">
        <v>96</v>
      </c>
      <c r="I11" s="1">
        <v>0</v>
      </c>
      <c r="J11" s="1">
        <v>120</v>
      </c>
      <c r="K11" s="1">
        <v>240</v>
      </c>
      <c r="L11" s="1">
        <v>472</v>
      </c>
      <c r="M11" s="1">
        <v>519</v>
      </c>
      <c r="N11" s="1">
        <v>0</v>
      </c>
      <c r="O11" s="236">
        <v>12478</v>
      </c>
      <c r="P11" s="1">
        <f t="shared" si="0"/>
        <v>9046</v>
      </c>
      <c r="Q11" s="1">
        <f t="shared" si="2"/>
        <v>21524</v>
      </c>
      <c r="T11" s="1">
        <f t="shared" si="3"/>
        <v>1872</v>
      </c>
      <c r="V11" s="1"/>
      <c r="W11" s="1"/>
      <c r="X11" s="1"/>
      <c r="Y11" s="1"/>
      <c r="Z11" s="1"/>
      <c r="AA11" s="1"/>
      <c r="AB11" s="1"/>
      <c r="AC11" s="1"/>
      <c r="AD11" s="1"/>
      <c r="AE11" s="1"/>
      <c r="AF11" s="1"/>
      <c r="AG11" s="1"/>
      <c r="AH11" s="1"/>
      <c r="AI11" s="1"/>
      <c r="AJ11" s="1"/>
      <c r="AK11" s="1"/>
    </row>
    <row r="12" spans="1:37">
      <c r="A12" t="s">
        <v>18</v>
      </c>
      <c r="B12" s="1">
        <v>5510.52</v>
      </c>
      <c r="C12" s="1">
        <v>3204.48</v>
      </c>
      <c r="D12" s="1">
        <v>240</v>
      </c>
      <c r="E12" s="1">
        <v>122.4</v>
      </c>
      <c r="F12" s="1">
        <v>50</v>
      </c>
      <c r="G12" s="1">
        <v>20</v>
      </c>
      <c r="H12" s="1">
        <v>96</v>
      </c>
      <c r="I12" s="1">
        <v>0</v>
      </c>
      <c r="J12" s="1">
        <v>120</v>
      </c>
      <c r="K12" s="1">
        <v>240</v>
      </c>
      <c r="L12" s="1">
        <v>799.92</v>
      </c>
      <c r="M12" s="1">
        <v>770.68</v>
      </c>
      <c r="N12" s="1">
        <v>0</v>
      </c>
      <c r="O12" s="236">
        <v>13728</v>
      </c>
      <c r="P12" s="1">
        <f t="shared" si="0"/>
        <v>11174</v>
      </c>
      <c r="Q12" s="1">
        <f t="shared" si="2"/>
        <v>24902</v>
      </c>
      <c r="T12" s="1">
        <f t="shared" si="3"/>
        <v>2459</v>
      </c>
      <c r="V12" s="1"/>
      <c r="W12" s="1"/>
      <c r="X12" s="1"/>
      <c r="Y12" s="1"/>
      <c r="Z12" s="1"/>
      <c r="AA12" s="1"/>
      <c r="AB12" s="1"/>
      <c r="AC12" s="1"/>
      <c r="AD12" s="1"/>
      <c r="AE12" s="1"/>
      <c r="AF12" s="1"/>
      <c r="AG12" s="1"/>
      <c r="AH12" s="1"/>
      <c r="AI12" s="1"/>
      <c r="AJ12" s="1"/>
      <c r="AK12" s="1"/>
    </row>
    <row r="13" spans="1:37">
      <c r="A13" t="s">
        <v>46</v>
      </c>
      <c r="B13" s="1">
        <v>6489</v>
      </c>
      <c r="C13" s="1">
        <v>901</v>
      </c>
      <c r="D13" s="1">
        <v>240</v>
      </c>
      <c r="E13" s="1">
        <v>120</v>
      </c>
      <c r="F13" s="1">
        <v>50</v>
      </c>
      <c r="G13" s="1">
        <v>20</v>
      </c>
      <c r="H13" s="1">
        <v>96</v>
      </c>
      <c r="I13" s="1">
        <v>0</v>
      </c>
      <c r="J13" s="1">
        <v>120</v>
      </c>
      <c r="K13" s="1">
        <v>240</v>
      </c>
      <c r="L13" s="1">
        <v>972</v>
      </c>
      <c r="M13" s="1">
        <v>660</v>
      </c>
      <c r="N13" s="1">
        <v>0</v>
      </c>
      <c r="O13" s="236">
        <v>12100</v>
      </c>
      <c r="P13" s="1">
        <f t="shared" si="0"/>
        <v>9908</v>
      </c>
      <c r="Q13" s="1">
        <f t="shared" si="2"/>
        <v>22008</v>
      </c>
      <c r="T13" s="1">
        <f t="shared" si="3"/>
        <v>2518</v>
      </c>
      <c r="V13" s="1"/>
      <c r="W13" s="1"/>
      <c r="X13" s="1"/>
      <c r="Y13" s="1"/>
      <c r="Z13" s="1"/>
      <c r="AA13" s="1"/>
      <c r="AB13" s="1"/>
      <c r="AC13" s="1"/>
      <c r="AD13" s="1"/>
      <c r="AE13" s="1"/>
      <c r="AF13" s="1"/>
      <c r="AG13" s="1"/>
      <c r="AH13" s="1"/>
      <c r="AI13" s="1"/>
      <c r="AJ13" s="1"/>
      <c r="AK13" s="1"/>
    </row>
    <row r="14" spans="1:37">
      <c r="A14" t="s">
        <v>47</v>
      </c>
      <c r="B14" s="1">
        <v>10729</v>
      </c>
      <c r="C14" s="1">
        <v>1224</v>
      </c>
      <c r="D14" s="1">
        <v>240</v>
      </c>
      <c r="E14" s="1">
        <v>120</v>
      </c>
      <c r="F14" s="1">
        <v>50</v>
      </c>
      <c r="G14" s="1">
        <v>20</v>
      </c>
      <c r="H14" s="1">
        <v>96</v>
      </c>
      <c r="I14" s="1">
        <v>0</v>
      </c>
      <c r="J14" s="1">
        <v>150</v>
      </c>
      <c r="K14" s="1">
        <v>300</v>
      </c>
      <c r="L14" s="1">
        <v>1050</v>
      </c>
      <c r="M14" s="1">
        <v>660</v>
      </c>
      <c r="N14" s="1">
        <v>10034</v>
      </c>
      <c r="O14" s="236">
        <v>20256</v>
      </c>
      <c r="P14" s="1">
        <f t="shared" si="0"/>
        <v>24673</v>
      </c>
      <c r="Q14" s="1">
        <f t="shared" si="2"/>
        <v>44929</v>
      </c>
      <c r="T14" s="1">
        <f t="shared" si="3"/>
        <v>2686</v>
      </c>
      <c r="V14" s="1"/>
      <c r="W14" s="1"/>
      <c r="X14" s="1"/>
      <c r="Y14" s="1"/>
      <c r="Z14" s="1"/>
      <c r="AA14" s="1"/>
      <c r="AB14" s="1"/>
      <c r="AC14" s="1"/>
      <c r="AD14" s="1"/>
      <c r="AE14" s="1"/>
      <c r="AF14" s="1"/>
      <c r="AG14" s="1"/>
      <c r="AH14" s="1"/>
      <c r="AI14" s="1"/>
      <c r="AJ14" s="1"/>
      <c r="AK14" s="1"/>
    </row>
    <row r="15" spans="1:37">
      <c r="A15" t="s">
        <v>129</v>
      </c>
      <c r="B15" s="1">
        <v>6489</v>
      </c>
      <c r="C15" s="1">
        <v>901</v>
      </c>
      <c r="D15" s="1">
        <v>240</v>
      </c>
      <c r="E15" s="1">
        <v>120</v>
      </c>
      <c r="F15" s="1">
        <v>50</v>
      </c>
      <c r="G15" s="1">
        <v>20</v>
      </c>
      <c r="H15" s="1">
        <v>96</v>
      </c>
      <c r="I15" s="1">
        <v>0</v>
      </c>
      <c r="J15" s="1">
        <v>120</v>
      </c>
      <c r="K15" s="1">
        <v>240</v>
      </c>
      <c r="L15" s="1">
        <v>972</v>
      </c>
      <c r="M15" s="1">
        <v>660</v>
      </c>
      <c r="N15" s="1">
        <v>1500</v>
      </c>
      <c r="O15" s="236">
        <v>12100</v>
      </c>
      <c r="P15" s="1">
        <f t="shared" si="0"/>
        <v>11408</v>
      </c>
      <c r="Q15" s="1">
        <f t="shared" si="2"/>
        <v>23508</v>
      </c>
      <c r="T15" s="1">
        <f t="shared" si="3"/>
        <v>2518</v>
      </c>
      <c r="V15" s="1"/>
      <c r="W15" s="1"/>
      <c r="X15" s="1"/>
      <c r="Y15" s="1"/>
      <c r="Z15" s="1"/>
      <c r="AA15" s="1"/>
      <c r="AB15" s="1"/>
      <c r="AC15" s="1"/>
      <c r="AD15" s="1"/>
      <c r="AE15" s="1"/>
      <c r="AF15" s="1"/>
      <c r="AG15" s="1"/>
      <c r="AH15" s="1"/>
      <c r="AI15" s="1"/>
      <c r="AJ15" s="1"/>
      <c r="AK15" s="1"/>
    </row>
    <row r="16" spans="1:37">
      <c r="A16" s="216" t="s">
        <v>202</v>
      </c>
      <c r="B16" s="217">
        <v>6489</v>
      </c>
      <c r="C16" s="217">
        <v>901</v>
      </c>
      <c r="D16" s="217">
        <v>240</v>
      </c>
      <c r="E16" s="217">
        <v>120</v>
      </c>
      <c r="F16" s="217">
        <v>50</v>
      </c>
      <c r="G16" s="217">
        <v>20</v>
      </c>
      <c r="H16" s="217">
        <v>96</v>
      </c>
      <c r="I16" s="217">
        <v>0</v>
      </c>
      <c r="J16" s="217">
        <v>120</v>
      </c>
      <c r="K16" s="217">
        <v>240</v>
      </c>
      <c r="L16" s="217">
        <v>972</v>
      </c>
      <c r="M16" s="217">
        <v>660</v>
      </c>
      <c r="N16" s="217">
        <v>8000</v>
      </c>
      <c r="O16" s="236">
        <v>12100</v>
      </c>
      <c r="P16" s="217">
        <f t="shared" ref="P16" si="4">SUM(B16:N16)</f>
        <v>17908</v>
      </c>
      <c r="Q16" s="217">
        <f t="shared" ref="Q16" si="5">SUM(O16:P16)</f>
        <v>30008</v>
      </c>
      <c r="T16" s="1">
        <f t="shared" ref="T16" si="6">SUM(D16:M16)</f>
        <v>2518</v>
      </c>
      <c r="V16" s="1"/>
      <c r="W16" s="1"/>
      <c r="X16" s="1"/>
      <c r="Y16" s="1"/>
      <c r="Z16" s="1"/>
      <c r="AA16" s="1"/>
      <c r="AB16" s="1"/>
      <c r="AC16" s="1"/>
      <c r="AD16" s="1"/>
      <c r="AE16" s="1"/>
      <c r="AF16" s="1"/>
      <c r="AG16" s="1"/>
      <c r="AH16" s="1"/>
      <c r="AI16" s="1"/>
      <c r="AJ16" s="1"/>
      <c r="AK16" s="1"/>
    </row>
    <row r="17" spans="1:37">
      <c r="A17" t="s">
        <v>27</v>
      </c>
      <c r="B17" s="1">
        <v>6090.38</v>
      </c>
      <c r="C17" s="1">
        <v>420.7</v>
      </c>
      <c r="D17" s="1">
        <v>240</v>
      </c>
      <c r="E17" s="1">
        <v>138</v>
      </c>
      <c r="F17" s="1">
        <v>792</v>
      </c>
      <c r="G17" s="1">
        <v>150</v>
      </c>
      <c r="H17" s="1">
        <v>96</v>
      </c>
      <c r="I17" s="1">
        <v>0</v>
      </c>
      <c r="J17" s="1">
        <v>0</v>
      </c>
      <c r="K17" s="1">
        <v>0</v>
      </c>
      <c r="L17" s="1">
        <v>1282.5999999999999</v>
      </c>
      <c r="M17" s="1">
        <v>438.32</v>
      </c>
      <c r="N17" s="1">
        <v>0</v>
      </c>
      <c r="O17" s="236">
        <v>4570</v>
      </c>
      <c r="P17" s="1">
        <f t="shared" si="0"/>
        <v>9648</v>
      </c>
      <c r="Q17" s="1">
        <f t="shared" si="2"/>
        <v>14218</v>
      </c>
      <c r="T17" s="1">
        <f t="shared" si="3"/>
        <v>3136.92</v>
      </c>
      <c r="V17" s="1"/>
      <c r="W17" s="1"/>
      <c r="X17" s="1"/>
      <c r="Y17" s="1"/>
      <c r="Z17" s="1"/>
      <c r="AA17" s="1"/>
      <c r="AB17" s="1"/>
      <c r="AC17" s="1"/>
      <c r="AD17" s="1"/>
      <c r="AE17" s="1"/>
      <c r="AF17" s="1"/>
      <c r="AG17" s="1"/>
      <c r="AH17" s="1"/>
      <c r="AI17" s="1"/>
      <c r="AJ17" s="1"/>
      <c r="AK17" s="1"/>
    </row>
    <row r="18" spans="1:37">
      <c r="A18" s="17" t="s">
        <v>21</v>
      </c>
      <c r="O18" s="236"/>
      <c r="V18" s="1"/>
      <c r="W18" s="1"/>
      <c r="X18" s="1"/>
      <c r="Y18" s="1"/>
      <c r="Z18" s="1"/>
      <c r="AA18" s="1"/>
      <c r="AB18" s="1"/>
      <c r="AC18" s="1"/>
      <c r="AD18" s="1"/>
      <c r="AE18" s="1"/>
      <c r="AF18" s="1"/>
      <c r="AG18" s="1"/>
      <c r="AH18" s="1"/>
      <c r="AI18" s="1"/>
      <c r="AJ18" s="1"/>
      <c r="AK18" s="1"/>
    </row>
    <row r="19" spans="1:37">
      <c r="A19" t="s">
        <v>23</v>
      </c>
      <c r="B19" s="1">
        <v>9131.85</v>
      </c>
      <c r="C19" s="1">
        <v>0</v>
      </c>
      <c r="D19" s="1">
        <v>490</v>
      </c>
      <c r="E19" s="1">
        <v>160</v>
      </c>
      <c r="F19" s="1">
        <v>0</v>
      </c>
      <c r="G19" s="1">
        <v>0</v>
      </c>
      <c r="H19" s="1">
        <v>96</v>
      </c>
      <c r="I19" s="1">
        <v>0</v>
      </c>
      <c r="J19" s="1">
        <v>120</v>
      </c>
      <c r="K19" s="1">
        <v>0</v>
      </c>
      <c r="L19" s="1">
        <v>2743.9</v>
      </c>
      <c r="M19" s="1">
        <v>285.25</v>
      </c>
      <c r="N19" s="1">
        <v>0</v>
      </c>
      <c r="O19" s="236">
        <v>16935</v>
      </c>
      <c r="P19" s="1">
        <f>SUM(B19:N19)</f>
        <v>13027</v>
      </c>
      <c r="Q19" s="1">
        <f t="shared" ref="Q19:Q44" si="7">SUM(O19:P19)</f>
        <v>29962</v>
      </c>
      <c r="T19" s="1">
        <f t="shared" ref="T19:T41" si="8">SUM(D19:M19)</f>
        <v>3895.15</v>
      </c>
      <c r="V19" s="1"/>
      <c r="W19" s="1"/>
      <c r="X19" s="1"/>
      <c r="Y19" s="1"/>
      <c r="Z19" s="1"/>
      <c r="AA19" s="1"/>
      <c r="AB19" s="1"/>
      <c r="AC19" s="1"/>
      <c r="AD19" s="1"/>
      <c r="AE19" s="1"/>
      <c r="AF19" s="1"/>
      <c r="AG19" s="1"/>
      <c r="AH19" s="1"/>
      <c r="AI19" s="1"/>
      <c r="AJ19" s="1"/>
      <c r="AK19" s="1"/>
    </row>
    <row r="20" spans="1:37">
      <c r="A20" t="s">
        <v>48</v>
      </c>
      <c r="B20" s="1">
        <v>24127.85</v>
      </c>
      <c r="C20" s="1">
        <v>0</v>
      </c>
      <c r="D20" s="1">
        <v>490</v>
      </c>
      <c r="E20" s="1">
        <v>432</v>
      </c>
      <c r="F20" s="1">
        <v>0</v>
      </c>
      <c r="G20" s="1">
        <v>0</v>
      </c>
      <c r="H20" s="1">
        <v>96</v>
      </c>
      <c r="I20" s="1">
        <v>0</v>
      </c>
      <c r="J20" s="1">
        <v>120</v>
      </c>
      <c r="K20" s="1">
        <v>0</v>
      </c>
      <c r="L20" s="1">
        <v>1839.65</v>
      </c>
      <c r="M20" s="1">
        <v>285.5</v>
      </c>
      <c r="N20" s="1">
        <v>0</v>
      </c>
      <c r="O20" s="236">
        <v>30850</v>
      </c>
      <c r="P20" s="1">
        <f>SUM(B20:N20)</f>
        <v>27391</v>
      </c>
      <c r="Q20" s="1">
        <f t="shared" si="7"/>
        <v>58241</v>
      </c>
      <c r="T20" s="1">
        <f t="shared" si="8"/>
        <v>3263.15</v>
      </c>
      <c r="V20" s="1"/>
      <c r="W20" s="1"/>
      <c r="X20" s="1"/>
      <c r="Y20" s="1"/>
      <c r="Z20" s="1"/>
      <c r="AA20" s="1"/>
      <c r="AB20" s="1"/>
      <c r="AC20" s="1"/>
      <c r="AD20" s="1"/>
      <c r="AE20" s="1"/>
      <c r="AF20" s="1"/>
      <c r="AG20" s="1"/>
      <c r="AH20" s="1"/>
      <c r="AI20" s="1"/>
      <c r="AJ20" s="1"/>
      <c r="AK20" s="1"/>
    </row>
    <row r="21" spans="1:37">
      <c r="A21" t="s">
        <v>135</v>
      </c>
      <c r="B21" s="1">
        <v>19750</v>
      </c>
      <c r="C21" s="1">
        <v>0</v>
      </c>
      <c r="D21" s="1">
        <v>240</v>
      </c>
      <c r="E21" s="1">
        <v>438</v>
      </c>
      <c r="F21" s="1">
        <v>0</v>
      </c>
      <c r="G21" s="1">
        <v>96</v>
      </c>
      <c r="H21" s="1">
        <v>0</v>
      </c>
      <c r="I21" s="1">
        <v>0</v>
      </c>
      <c r="J21" s="1">
        <v>120</v>
      </c>
      <c r="K21" s="1">
        <v>0</v>
      </c>
      <c r="L21" s="1">
        <v>2708</v>
      </c>
      <c r="M21" s="1">
        <v>313</v>
      </c>
      <c r="N21" s="1">
        <v>0</v>
      </c>
      <c r="O21" s="236">
        <v>15440</v>
      </c>
      <c r="P21" s="1">
        <f>SUM(B21:N21)</f>
        <v>23665</v>
      </c>
      <c r="Q21" s="1">
        <f t="shared" si="7"/>
        <v>39105</v>
      </c>
      <c r="T21" s="1">
        <f t="shared" si="8"/>
        <v>3915</v>
      </c>
      <c r="V21" s="1"/>
      <c r="W21" s="1"/>
      <c r="X21" s="1"/>
      <c r="Y21" s="1"/>
      <c r="Z21" s="1"/>
      <c r="AA21" s="1"/>
      <c r="AB21" s="1"/>
      <c r="AC21" s="1"/>
      <c r="AD21" s="1"/>
      <c r="AE21" s="1"/>
      <c r="AF21" s="1"/>
      <c r="AG21" s="1"/>
      <c r="AH21" s="1"/>
      <c r="AI21" s="1"/>
      <c r="AJ21" s="1"/>
      <c r="AK21" s="1"/>
    </row>
    <row r="22" spans="1:37">
      <c r="A22" t="s">
        <v>25</v>
      </c>
      <c r="B22" s="1">
        <v>6195.9600000000009</v>
      </c>
      <c r="C22" s="1">
        <v>0</v>
      </c>
      <c r="D22" s="1">
        <v>180</v>
      </c>
      <c r="E22" s="1">
        <v>90</v>
      </c>
      <c r="F22" s="1">
        <v>0</v>
      </c>
      <c r="G22" s="1">
        <v>0</v>
      </c>
      <c r="H22" s="1">
        <v>96</v>
      </c>
      <c r="I22" s="1">
        <v>0</v>
      </c>
      <c r="J22" s="1">
        <v>120</v>
      </c>
      <c r="K22" s="1">
        <v>48</v>
      </c>
      <c r="L22" s="1">
        <v>125.28</v>
      </c>
      <c r="M22" s="1">
        <v>559.43999999999994</v>
      </c>
      <c r="N22" s="1">
        <v>0</v>
      </c>
      <c r="O22" s="236">
        <v>12497.22</v>
      </c>
      <c r="P22" s="1">
        <f>SUM(B22:N22)</f>
        <v>7414.68</v>
      </c>
      <c r="Q22" s="1">
        <f t="shared" si="7"/>
        <v>19911.900000000001</v>
      </c>
      <c r="T22" s="1">
        <f t="shared" si="8"/>
        <v>1218.7199999999998</v>
      </c>
      <c r="V22" s="1"/>
      <c r="W22" s="1"/>
      <c r="X22" s="1"/>
      <c r="Y22" s="1"/>
      <c r="Z22" s="1"/>
      <c r="AA22" s="1"/>
      <c r="AB22" s="1"/>
      <c r="AC22" s="1"/>
      <c r="AD22" s="1"/>
      <c r="AE22" s="1"/>
      <c r="AF22" s="1"/>
      <c r="AG22" s="1"/>
      <c r="AH22" s="1"/>
      <c r="AI22" s="1"/>
      <c r="AJ22" s="1"/>
      <c r="AK22" s="1"/>
    </row>
    <row r="23" spans="1:37">
      <c r="A23" t="s">
        <v>28</v>
      </c>
      <c r="B23" s="1">
        <v>9335</v>
      </c>
      <c r="C23" s="1">
        <v>0</v>
      </c>
      <c r="D23" s="1">
        <v>180</v>
      </c>
      <c r="E23" s="1">
        <v>166</v>
      </c>
      <c r="F23" s="1">
        <v>0</v>
      </c>
      <c r="G23" s="1">
        <v>0</v>
      </c>
      <c r="H23" s="1">
        <v>96</v>
      </c>
      <c r="I23" s="1">
        <v>0</v>
      </c>
      <c r="J23" s="1">
        <v>90</v>
      </c>
      <c r="K23" s="1">
        <v>0</v>
      </c>
      <c r="L23" s="1">
        <v>460</v>
      </c>
      <c r="M23" s="1">
        <v>0</v>
      </c>
      <c r="N23" s="1">
        <v>0</v>
      </c>
      <c r="O23" s="236">
        <v>10077</v>
      </c>
      <c r="P23" s="1">
        <f>SUM(B23:N23)</f>
        <v>10327</v>
      </c>
      <c r="Q23" s="1">
        <f t="shared" si="7"/>
        <v>20404</v>
      </c>
      <c r="T23" s="1">
        <f t="shared" si="8"/>
        <v>992</v>
      </c>
      <c r="V23" s="1"/>
      <c r="W23" s="1"/>
      <c r="X23" s="1"/>
      <c r="Y23" s="1"/>
      <c r="Z23" s="1"/>
      <c r="AA23" s="1"/>
      <c r="AB23" s="1"/>
      <c r="AC23" s="1"/>
      <c r="AD23" s="1"/>
      <c r="AE23" s="1"/>
      <c r="AF23" s="1"/>
      <c r="AG23" s="1"/>
      <c r="AH23" s="1"/>
      <c r="AI23" s="1"/>
      <c r="AJ23" s="1"/>
      <c r="AK23" s="1"/>
    </row>
    <row r="24" spans="1:37"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
        <f t="shared" ref="P24:P41" si="9">SUM(B24:N24)</f>
        <v>13237</v>
      </c>
      <c r="Q24" s="142">
        <f t="shared" ref="Q24" si="10">SUM(O24:P24)</f>
        <v>23314</v>
      </c>
      <c r="R24" s="142"/>
      <c r="T24" s="142">
        <f t="shared" si="8"/>
        <v>3902</v>
      </c>
      <c r="V24" s="1"/>
      <c r="W24" s="1"/>
      <c r="X24" s="1"/>
      <c r="Y24" s="1"/>
      <c r="Z24" s="1"/>
      <c r="AA24" s="1"/>
      <c r="AB24" s="1"/>
      <c r="AC24" s="1"/>
      <c r="AD24" s="1"/>
      <c r="AE24" s="1"/>
      <c r="AF24" s="1"/>
      <c r="AG24" s="1"/>
      <c r="AH24" s="1"/>
      <c r="AI24" s="1"/>
      <c r="AJ24" s="1"/>
      <c r="AK24" s="1"/>
    </row>
    <row r="25" spans="1:37">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9"/>
        <v>10558</v>
      </c>
      <c r="Q25" s="1">
        <f t="shared" si="7"/>
        <v>19837</v>
      </c>
      <c r="T25" s="1">
        <f t="shared" si="8"/>
        <v>3390</v>
      </c>
      <c r="V25" s="1"/>
      <c r="W25" s="1"/>
      <c r="X25" s="1"/>
      <c r="Y25" s="1"/>
      <c r="Z25" s="1"/>
      <c r="AA25" s="1"/>
      <c r="AB25" s="1"/>
      <c r="AC25" s="1"/>
      <c r="AD25" s="1"/>
      <c r="AE25" s="1"/>
      <c r="AF25" s="1"/>
      <c r="AG25" s="1"/>
      <c r="AH25" s="1"/>
      <c r="AI25" s="1"/>
      <c r="AJ25" s="1"/>
      <c r="AK25" s="1"/>
    </row>
    <row r="26" spans="1:37" s="141" customFormat="1">
      <c r="A26" s="141" t="s">
        <v>188</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
        <f t="shared" si="9"/>
        <v>24710.2</v>
      </c>
      <c r="Q26" s="142">
        <f t="shared" si="7"/>
        <v>37792.380000000005</v>
      </c>
      <c r="R26" s="142"/>
      <c r="T26" s="142">
        <f t="shared" si="8"/>
        <v>8287</v>
      </c>
      <c r="V26" s="1"/>
      <c r="W26" s="1"/>
      <c r="X26" s="1"/>
      <c r="Y26" s="1"/>
      <c r="Z26" s="1"/>
      <c r="AA26" s="1"/>
      <c r="AB26" s="1"/>
      <c r="AC26" s="1"/>
      <c r="AD26" s="1"/>
      <c r="AE26" s="1"/>
      <c r="AF26" s="1"/>
      <c r="AG26" s="1"/>
      <c r="AH26" s="1"/>
      <c r="AI26" s="1"/>
      <c r="AJ26" s="1"/>
      <c r="AK26" s="1"/>
    </row>
    <row r="27" spans="1:37">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9"/>
        <v>17510</v>
      </c>
      <c r="Q27" s="1">
        <f t="shared" si="7"/>
        <v>30592</v>
      </c>
      <c r="T27" s="1">
        <f t="shared" si="8"/>
        <v>1087</v>
      </c>
      <c r="V27" s="1"/>
      <c r="W27" s="1"/>
      <c r="X27" s="1"/>
      <c r="Y27" s="1"/>
      <c r="Z27" s="1"/>
      <c r="AA27" s="1"/>
      <c r="AB27" s="1"/>
      <c r="AC27" s="1"/>
      <c r="AD27" s="1"/>
      <c r="AE27" s="1"/>
      <c r="AF27" s="1"/>
      <c r="AG27" s="1"/>
      <c r="AH27" s="1"/>
      <c r="AI27" s="1"/>
      <c r="AJ27" s="1"/>
      <c r="AK27" s="1"/>
    </row>
    <row r="28" spans="1:37">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9"/>
        <v>7063.82</v>
      </c>
      <c r="Q28" s="1">
        <f t="shared" si="7"/>
        <v>16027.5</v>
      </c>
      <c r="T28" s="1">
        <f t="shared" si="8"/>
        <v>1005</v>
      </c>
      <c r="V28" s="1"/>
      <c r="W28" s="1"/>
      <c r="X28" s="1"/>
      <c r="Y28" s="1"/>
      <c r="Z28" s="1"/>
      <c r="AA28" s="1"/>
      <c r="AB28" s="1"/>
      <c r="AC28" s="1"/>
      <c r="AD28" s="1"/>
      <c r="AE28" s="1"/>
      <c r="AF28" s="1"/>
      <c r="AG28" s="1"/>
      <c r="AH28" s="1"/>
      <c r="AI28" s="1"/>
      <c r="AJ28" s="1"/>
      <c r="AK28" s="1"/>
    </row>
    <row r="29" spans="1:37">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9"/>
        <v>34403</v>
      </c>
      <c r="Q29" s="1">
        <f t="shared" si="7"/>
        <v>63869</v>
      </c>
      <c r="T29" s="1">
        <f t="shared" si="8"/>
        <v>5985</v>
      </c>
      <c r="V29" s="1"/>
      <c r="W29" s="1"/>
      <c r="X29" s="1"/>
      <c r="Y29" s="1"/>
      <c r="Z29" s="1"/>
      <c r="AA29" s="1"/>
      <c r="AB29" s="1"/>
      <c r="AC29" s="1"/>
      <c r="AD29" s="1"/>
      <c r="AE29" s="1"/>
      <c r="AF29" s="1"/>
      <c r="AG29" s="1"/>
      <c r="AH29" s="1"/>
      <c r="AI29" s="1"/>
      <c r="AJ29" s="1"/>
      <c r="AK29" s="1"/>
    </row>
    <row r="30" spans="1:37">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9"/>
        <v>10327</v>
      </c>
      <c r="Q30" s="1">
        <f t="shared" si="7"/>
        <v>20418</v>
      </c>
      <c r="T30" s="1">
        <f t="shared" si="8"/>
        <v>992</v>
      </c>
      <c r="V30" s="1"/>
      <c r="W30" s="1"/>
      <c r="X30" s="1"/>
      <c r="Y30" s="1"/>
      <c r="Z30" s="1"/>
      <c r="AA30" s="1"/>
      <c r="AB30" s="1"/>
      <c r="AC30" s="1"/>
      <c r="AD30" s="1"/>
      <c r="AE30" s="1"/>
      <c r="AF30" s="1"/>
      <c r="AG30" s="1"/>
      <c r="AH30" s="1"/>
      <c r="AI30" s="1"/>
      <c r="AJ30" s="1"/>
      <c r="AK30" s="1"/>
    </row>
    <row r="31" spans="1:37">
      <c r="A31" s="128" t="s">
        <v>62</v>
      </c>
      <c r="B31" s="1">
        <v>16814</v>
      </c>
      <c r="C31" s="1">
        <v>0</v>
      </c>
      <c r="D31" s="1">
        <v>180</v>
      </c>
      <c r="E31" s="1">
        <v>166</v>
      </c>
      <c r="F31" s="1">
        <v>0</v>
      </c>
      <c r="G31" s="1">
        <v>0</v>
      </c>
      <c r="H31" s="1">
        <v>96</v>
      </c>
      <c r="I31" s="1">
        <v>0</v>
      </c>
      <c r="J31" s="1">
        <v>90</v>
      </c>
      <c r="K31" s="1">
        <v>0</v>
      </c>
      <c r="L31" s="1">
        <v>460</v>
      </c>
      <c r="M31" s="1">
        <v>0</v>
      </c>
      <c r="N31" s="1">
        <v>0</v>
      </c>
      <c r="O31" s="236">
        <v>17477</v>
      </c>
      <c r="P31" s="1">
        <f>SUM(B31:N31)</f>
        <v>17806</v>
      </c>
      <c r="Q31" s="1">
        <f>SUM(O31:P31)</f>
        <v>35283</v>
      </c>
      <c r="T31" s="1">
        <f>SUM(D31:M31)</f>
        <v>992</v>
      </c>
      <c r="V31" s="1"/>
      <c r="W31" s="1"/>
      <c r="X31" s="1"/>
      <c r="Y31" s="1"/>
      <c r="Z31" s="1"/>
      <c r="AA31" s="1"/>
      <c r="AB31" s="1"/>
      <c r="AC31" s="1"/>
      <c r="AD31" s="1"/>
      <c r="AE31" s="1"/>
      <c r="AF31" s="1"/>
      <c r="AG31" s="1"/>
      <c r="AH31" s="1"/>
      <c r="AI31" s="1"/>
      <c r="AJ31" s="1"/>
      <c r="AK31" s="1"/>
    </row>
    <row r="32" spans="1:37"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9"/>
        <v>10527</v>
      </c>
      <c r="Q32" s="1">
        <f t="shared" si="7"/>
        <v>18928.5</v>
      </c>
      <c r="T32" s="1">
        <f t="shared" si="8"/>
        <v>1192</v>
      </c>
      <c r="V32" s="1"/>
      <c r="W32" s="1"/>
      <c r="X32" s="1"/>
      <c r="Y32" s="1"/>
      <c r="Z32" s="1"/>
      <c r="AA32" s="1"/>
      <c r="AB32" s="1"/>
      <c r="AC32" s="1"/>
      <c r="AD32" s="1"/>
      <c r="AE32" s="1"/>
      <c r="AF32" s="1"/>
      <c r="AG32" s="1"/>
      <c r="AH32" s="1"/>
      <c r="AI32" s="1"/>
      <c r="AJ32" s="1"/>
      <c r="AK32" s="1"/>
    </row>
    <row r="33" spans="1:37">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9"/>
        <v>10650</v>
      </c>
      <c r="Q33" s="1">
        <f t="shared" si="7"/>
        <v>17293.739999999998</v>
      </c>
      <c r="T33" s="1">
        <f t="shared" si="8"/>
        <v>1792</v>
      </c>
      <c r="V33" s="1"/>
      <c r="W33" s="1"/>
      <c r="X33" s="1"/>
      <c r="Y33" s="1"/>
      <c r="Z33" s="1"/>
      <c r="AA33" s="1"/>
      <c r="AB33" s="1"/>
      <c r="AC33" s="1"/>
      <c r="AD33" s="1"/>
      <c r="AE33" s="1"/>
      <c r="AF33" s="1"/>
      <c r="AG33" s="1"/>
      <c r="AH33" s="1"/>
      <c r="AI33" s="1"/>
      <c r="AJ33" s="1"/>
      <c r="AK33" s="1"/>
    </row>
    <row r="34" spans="1:37">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9"/>
        <v>32936.949999999997</v>
      </c>
      <c r="Q34" s="1">
        <f t="shared" si="7"/>
        <v>61114.289999999994</v>
      </c>
      <c r="T34" s="1">
        <f t="shared" si="8"/>
        <v>1561.5</v>
      </c>
      <c r="V34" s="1"/>
      <c r="W34" s="1"/>
      <c r="X34" s="1"/>
      <c r="Y34" s="1"/>
      <c r="Z34" s="1"/>
      <c r="AA34" s="1"/>
      <c r="AB34" s="1"/>
      <c r="AC34" s="1"/>
      <c r="AD34" s="1"/>
      <c r="AE34" s="1"/>
      <c r="AF34" s="1"/>
      <c r="AG34" s="1"/>
      <c r="AH34" s="1"/>
      <c r="AI34" s="1"/>
      <c r="AJ34" s="1"/>
      <c r="AK34" s="1"/>
    </row>
    <row r="35" spans="1:37">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9"/>
        <v>15285</v>
      </c>
      <c r="Q35" s="1">
        <f t="shared" si="7"/>
        <v>30736</v>
      </c>
      <c r="T35" s="1">
        <f t="shared" si="8"/>
        <v>992</v>
      </c>
      <c r="V35" s="1"/>
      <c r="W35" s="1"/>
      <c r="X35" s="1"/>
      <c r="Y35" s="1"/>
      <c r="Z35" s="1"/>
      <c r="AA35" s="1"/>
      <c r="AB35" s="1"/>
      <c r="AC35" s="1"/>
      <c r="AD35" s="1"/>
      <c r="AE35" s="1"/>
      <c r="AF35" s="1"/>
      <c r="AG35" s="1"/>
      <c r="AH35" s="1"/>
      <c r="AI35" s="1"/>
      <c r="AJ35" s="1"/>
      <c r="AK35" s="1"/>
    </row>
    <row r="36" spans="1:37">
      <c r="A36" t="s">
        <v>32</v>
      </c>
      <c r="B36" s="1">
        <v>10150.25</v>
      </c>
      <c r="C36" s="1">
        <v>0</v>
      </c>
      <c r="D36" s="1">
        <v>240</v>
      </c>
      <c r="E36" s="1">
        <v>146</v>
      </c>
      <c r="F36" s="1">
        <v>0</v>
      </c>
      <c r="G36" s="1">
        <v>0</v>
      </c>
      <c r="H36" s="1">
        <v>0</v>
      </c>
      <c r="I36" s="1">
        <v>0</v>
      </c>
      <c r="J36" s="1">
        <v>120</v>
      </c>
      <c r="K36" s="1">
        <v>0</v>
      </c>
      <c r="L36" s="1">
        <v>0</v>
      </c>
      <c r="M36" s="1">
        <v>464</v>
      </c>
      <c r="N36" s="1">
        <v>0</v>
      </c>
      <c r="O36" s="236">
        <v>11114</v>
      </c>
      <c r="P36" s="1">
        <f>SUM(B36:N36)</f>
        <v>11120.25</v>
      </c>
      <c r="Q36" s="1">
        <f t="shared" si="7"/>
        <v>22234.25</v>
      </c>
      <c r="T36" s="1">
        <f t="shared" si="8"/>
        <v>970</v>
      </c>
      <c r="V36" s="1"/>
      <c r="W36" s="1"/>
      <c r="X36" s="1"/>
      <c r="Y36" s="1"/>
      <c r="Z36" s="1"/>
      <c r="AA36" s="1"/>
      <c r="AB36" s="1"/>
      <c r="AC36" s="1"/>
      <c r="AD36" s="1"/>
      <c r="AE36" s="1"/>
      <c r="AF36" s="1"/>
      <c r="AG36" s="1"/>
      <c r="AH36" s="1"/>
      <c r="AI36" s="1"/>
      <c r="AJ36" s="1"/>
      <c r="AK36" s="1"/>
    </row>
    <row r="37" spans="1:37"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11">SUM(B37:N37)</f>
        <v>13860.75</v>
      </c>
      <c r="Q37" s="1">
        <f t="shared" ref="Q37" si="12">SUM(O37:P37)</f>
        <v>23722.75</v>
      </c>
      <c r="T37" s="1"/>
      <c r="V37" s="1"/>
      <c r="W37" s="1"/>
      <c r="X37" s="1"/>
      <c r="Y37" s="1"/>
      <c r="Z37" s="1"/>
      <c r="AA37" s="1"/>
      <c r="AB37" s="1"/>
      <c r="AC37" s="1"/>
      <c r="AD37" s="1"/>
      <c r="AE37" s="1"/>
      <c r="AF37" s="1"/>
      <c r="AG37" s="1"/>
      <c r="AH37" s="1"/>
      <c r="AI37" s="1"/>
      <c r="AJ37" s="1"/>
      <c r="AK37" s="1"/>
    </row>
    <row r="38" spans="1:37">
      <c r="A38" t="s">
        <v>55</v>
      </c>
      <c r="B38" s="1">
        <v>14538</v>
      </c>
      <c r="C38" s="1">
        <v>0</v>
      </c>
      <c r="D38" s="1">
        <v>240</v>
      </c>
      <c r="E38" s="1">
        <v>146</v>
      </c>
      <c r="F38" s="1">
        <v>0</v>
      </c>
      <c r="G38" s="1">
        <v>0</v>
      </c>
      <c r="H38" s="1">
        <v>0</v>
      </c>
      <c r="I38" s="1">
        <v>0</v>
      </c>
      <c r="J38" s="1">
        <v>120</v>
      </c>
      <c r="K38" s="1">
        <v>0</v>
      </c>
      <c r="L38" s="1">
        <v>31</v>
      </c>
      <c r="M38" s="1">
        <v>264</v>
      </c>
      <c r="N38" s="1">
        <v>0</v>
      </c>
      <c r="O38" s="236">
        <v>9345</v>
      </c>
      <c r="P38" s="1">
        <f t="shared" si="9"/>
        <v>15339</v>
      </c>
      <c r="Q38" s="1">
        <f t="shared" si="7"/>
        <v>24684</v>
      </c>
      <c r="T38" s="1">
        <f t="shared" si="8"/>
        <v>801</v>
      </c>
      <c r="V38" s="1"/>
      <c r="W38" s="1"/>
      <c r="X38" s="1"/>
      <c r="Y38" s="1"/>
      <c r="Z38" s="1"/>
      <c r="AA38" s="1"/>
      <c r="AB38" s="1"/>
      <c r="AC38" s="1"/>
      <c r="AD38" s="1"/>
      <c r="AE38" s="1"/>
      <c r="AF38" s="1"/>
      <c r="AG38" s="1"/>
      <c r="AH38" s="1"/>
      <c r="AI38" s="1"/>
      <c r="AJ38" s="1"/>
      <c r="AK38" s="1"/>
    </row>
    <row r="39" spans="1:37">
      <c r="A39" t="s">
        <v>56</v>
      </c>
      <c r="B39" s="1">
        <v>5193.5</v>
      </c>
      <c r="C39" s="1">
        <v>0</v>
      </c>
      <c r="D39" s="1">
        <v>0</v>
      </c>
      <c r="E39" s="1">
        <v>114</v>
      </c>
      <c r="F39" s="1">
        <v>0</v>
      </c>
      <c r="G39" s="1">
        <v>0</v>
      </c>
      <c r="H39" s="1">
        <v>0</v>
      </c>
      <c r="I39" s="1">
        <v>0</v>
      </c>
      <c r="J39" s="1">
        <v>0</v>
      </c>
      <c r="K39" s="1">
        <v>0</v>
      </c>
      <c r="L39" s="1">
        <v>0</v>
      </c>
      <c r="M39" s="1">
        <v>264</v>
      </c>
      <c r="N39" s="1">
        <v>0</v>
      </c>
      <c r="O39" s="236">
        <v>7532.5</v>
      </c>
      <c r="P39" s="1">
        <f t="shared" si="9"/>
        <v>5571.5</v>
      </c>
      <c r="Q39" s="1">
        <f t="shared" si="7"/>
        <v>13104</v>
      </c>
      <c r="T39" s="1">
        <f t="shared" si="8"/>
        <v>378</v>
      </c>
      <c r="V39" s="1"/>
      <c r="W39" s="1"/>
      <c r="X39" s="1"/>
      <c r="Y39" s="1"/>
      <c r="Z39" s="1"/>
      <c r="AA39" s="1"/>
      <c r="AB39" s="1"/>
      <c r="AC39" s="1"/>
      <c r="AD39" s="1"/>
      <c r="AE39" s="1"/>
      <c r="AF39" s="1"/>
      <c r="AG39" s="1"/>
      <c r="AH39" s="1"/>
      <c r="AI39" s="1"/>
      <c r="AJ39" s="1"/>
      <c r="AK39" s="1"/>
    </row>
    <row r="40" spans="1:37">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13">SUM(B40:N40)</f>
        <v>10124</v>
      </c>
      <c r="Q40" s="142">
        <f t="shared" ref="Q40" si="14">SUM(O40:P40)</f>
        <v>25124</v>
      </c>
      <c r="T40" s="1"/>
      <c r="V40" s="1"/>
      <c r="W40" s="1"/>
      <c r="X40" s="1"/>
      <c r="Y40" s="1"/>
      <c r="Z40" s="1"/>
      <c r="AA40" s="1"/>
      <c r="AB40" s="1"/>
      <c r="AC40" s="1"/>
      <c r="AD40" s="1"/>
      <c r="AE40" s="1"/>
      <c r="AF40" s="1"/>
      <c r="AG40" s="1"/>
      <c r="AH40" s="1"/>
      <c r="AI40" s="1"/>
      <c r="AJ40" s="1"/>
      <c r="AK40" s="1"/>
    </row>
    <row r="41" spans="1:37">
      <c r="A41" s="141" t="s">
        <v>57</v>
      </c>
      <c r="B41" s="142">
        <v>28591.75</v>
      </c>
      <c r="C41" s="142">
        <v>0</v>
      </c>
      <c r="D41" s="142">
        <v>0</v>
      </c>
      <c r="E41" s="142">
        <v>402</v>
      </c>
      <c r="F41" s="142">
        <v>0</v>
      </c>
      <c r="G41" s="142">
        <v>0</v>
      </c>
      <c r="H41" s="142">
        <v>0</v>
      </c>
      <c r="I41" s="142">
        <v>0</v>
      </c>
      <c r="J41" s="142">
        <v>0</v>
      </c>
      <c r="K41" s="142">
        <v>0</v>
      </c>
      <c r="L41" s="142">
        <v>99</v>
      </c>
      <c r="M41" s="142">
        <v>281.5</v>
      </c>
      <c r="N41" s="142">
        <v>0</v>
      </c>
      <c r="O41" s="236">
        <v>31822</v>
      </c>
      <c r="P41" s="142">
        <f t="shared" si="9"/>
        <v>29374.25</v>
      </c>
      <c r="Q41" s="142">
        <f t="shared" si="7"/>
        <v>61196.25</v>
      </c>
      <c r="T41" s="1">
        <f t="shared" si="8"/>
        <v>782.5</v>
      </c>
      <c r="V41" s="1"/>
      <c r="W41" s="1"/>
      <c r="X41" s="1"/>
      <c r="Y41" s="1"/>
      <c r="Z41" s="1"/>
      <c r="AA41" s="1"/>
      <c r="AB41" s="1"/>
      <c r="AC41" s="1"/>
      <c r="AD41" s="1"/>
      <c r="AE41" s="1"/>
      <c r="AF41" s="1"/>
      <c r="AG41" s="1"/>
      <c r="AH41" s="1"/>
      <c r="AI41" s="1"/>
      <c r="AJ41" s="1"/>
      <c r="AK41" s="1"/>
    </row>
    <row r="42" spans="1:37">
      <c r="A42" s="141" t="s">
        <v>195</v>
      </c>
      <c r="B42" s="142">
        <v>12524</v>
      </c>
      <c r="C42" s="142">
        <v>0</v>
      </c>
      <c r="D42" s="142">
        <v>240</v>
      </c>
      <c r="E42" s="142">
        <v>146</v>
      </c>
      <c r="F42" s="142">
        <v>0</v>
      </c>
      <c r="G42" s="142">
        <v>0</v>
      </c>
      <c r="H42" s="142">
        <v>0</v>
      </c>
      <c r="I42" s="142">
        <v>0</v>
      </c>
      <c r="J42" s="142">
        <v>120</v>
      </c>
      <c r="K42" s="142">
        <v>0</v>
      </c>
      <c r="L42" s="142">
        <v>0</v>
      </c>
      <c r="M42" s="142">
        <v>264</v>
      </c>
      <c r="N42" s="142">
        <v>0</v>
      </c>
      <c r="O42" s="236">
        <v>9393</v>
      </c>
      <c r="P42" s="142">
        <f t="shared" ref="P42" si="15">SUM(B42:N42)</f>
        <v>13294</v>
      </c>
      <c r="Q42" s="142">
        <f t="shared" ref="Q42" si="16">SUM(O42:P42)</f>
        <v>22687</v>
      </c>
      <c r="T42" s="1"/>
      <c r="V42" s="1"/>
      <c r="W42" s="1"/>
      <c r="X42" s="1"/>
      <c r="Y42" s="1"/>
      <c r="Z42" s="1"/>
      <c r="AA42" s="1"/>
      <c r="AB42" s="1"/>
      <c r="AC42" s="1"/>
      <c r="AD42" s="1"/>
      <c r="AE42" s="1"/>
      <c r="AF42" s="1"/>
      <c r="AG42" s="1"/>
      <c r="AH42" s="1"/>
      <c r="AI42" s="1"/>
      <c r="AJ42" s="1"/>
      <c r="AK42" s="1"/>
    </row>
    <row r="43" spans="1:37"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7">SUM(B43:N43)</f>
        <v>5571.5</v>
      </c>
      <c r="Q43" s="217">
        <f t="shared" ref="Q43" si="18">SUM(O43:P43)</f>
        <v>13104</v>
      </c>
      <c r="R43" s="217"/>
      <c r="S43" s="216"/>
      <c r="T43" s="217"/>
      <c r="V43" s="1"/>
      <c r="W43" s="1"/>
      <c r="X43" s="1"/>
      <c r="Y43" s="1"/>
      <c r="Z43" s="1"/>
      <c r="AA43" s="1"/>
      <c r="AB43" s="1"/>
      <c r="AC43" s="1"/>
      <c r="AD43" s="1"/>
      <c r="AE43" s="1"/>
      <c r="AF43" s="1"/>
      <c r="AG43" s="1"/>
      <c r="AH43" s="1"/>
      <c r="AI43" s="1"/>
      <c r="AJ43" s="1"/>
      <c r="AK43" s="1"/>
    </row>
    <row r="44" spans="1:37">
      <c r="A44" s="128" t="s">
        <v>58</v>
      </c>
      <c r="B44" s="1">
        <v>12517.5</v>
      </c>
      <c r="C44" s="1">
        <v>0</v>
      </c>
      <c r="D44" s="1">
        <v>240</v>
      </c>
      <c r="E44" s="1">
        <v>146</v>
      </c>
      <c r="F44" s="1">
        <v>0</v>
      </c>
      <c r="G44" s="1">
        <v>0</v>
      </c>
      <c r="H44" s="1">
        <v>0</v>
      </c>
      <c r="I44" s="1">
        <v>0</v>
      </c>
      <c r="J44" s="1">
        <v>120</v>
      </c>
      <c r="K44" s="1">
        <v>0</v>
      </c>
      <c r="L44" s="1">
        <v>31</v>
      </c>
      <c r="M44" s="1">
        <v>464</v>
      </c>
      <c r="N44" s="1">
        <v>0</v>
      </c>
      <c r="O44" s="236">
        <v>9740</v>
      </c>
      <c r="P44" s="1">
        <f>SUM(B44:N44)</f>
        <v>13518.5</v>
      </c>
      <c r="Q44" s="1">
        <f t="shared" si="7"/>
        <v>23258.5</v>
      </c>
      <c r="T44" s="1">
        <f>SUM(D44:M44)</f>
        <v>1001</v>
      </c>
      <c r="V44" s="1"/>
      <c r="W44" s="1"/>
      <c r="X44" s="1"/>
      <c r="Y44" s="1"/>
      <c r="Z44" s="1"/>
      <c r="AA44" s="1"/>
      <c r="AB44" s="1"/>
      <c r="AC44" s="1"/>
      <c r="AD44" s="1"/>
      <c r="AE44" s="1"/>
      <c r="AF44" s="1"/>
      <c r="AG44" s="1"/>
      <c r="AH44" s="1"/>
      <c r="AI44" s="1"/>
      <c r="AJ44" s="1"/>
      <c r="AK44" s="1"/>
    </row>
    <row r="45" spans="1:37">
      <c r="A45" s="17" t="s">
        <v>33</v>
      </c>
      <c r="O45" s="236"/>
      <c r="V45" s="1"/>
      <c r="W45" s="1"/>
      <c r="X45" s="1"/>
      <c r="Y45" s="1"/>
      <c r="Z45" s="1"/>
      <c r="AA45" s="1"/>
      <c r="AB45" s="1"/>
      <c r="AC45" s="1"/>
      <c r="AD45" s="1"/>
      <c r="AE45" s="1"/>
      <c r="AF45" s="1"/>
      <c r="AG45" s="1"/>
      <c r="AH45" s="1"/>
      <c r="AI45" s="1"/>
      <c r="AJ45" s="1"/>
      <c r="AK45" s="1"/>
    </row>
    <row r="46" spans="1:37" ht="17.25">
      <c r="A46" t="s">
        <v>185</v>
      </c>
      <c r="B46" s="1">
        <v>5336</v>
      </c>
      <c r="C46" s="1">
        <v>259</v>
      </c>
      <c r="D46" s="1">
        <v>240</v>
      </c>
      <c r="E46" s="1">
        <v>124</v>
      </c>
      <c r="F46" s="1">
        <v>50</v>
      </c>
      <c r="G46" s="1">
        <v>30.72</v>
      </c>
      <c r="H46" s="1">
        <v>65.28</v>
      </c>
      <c r="I46" s="1">
        <v>600</v>
      </c>
      <c r="J46" s="1">
        <v>120</v>
      </c>
      <c r="K46" s="1">
        <v>96</v>
      </c>
      <c r="L46" s="1">
        <v>3209</v>
      </c>
      <c r="M46" s="1">
        <v>1173</v>
      </c>
      <c r="N46" s="1">
        <v>0</v>
      </c>
      <c r="O46" s="236">
        <v>6446</v>
      </c>
      <c r="P46" s="1">
        <f t="shared" ref="P46:P48" si="19">SUM(B46:N46)</f>
        <v>11303</v>
      </c>
      <c r="Q46" s="1">
        <f t="shared" ref="Q46:Q47" si="20">SUM(O46:P46)</f>
        <v>17749</v>
      </c>
      <c r="T46" s="1">
        <f t="shared" ref="T46:T48" si="21">SUM(D46:M46)</f>
        <v>5708</v>
      </c>
      <c r="V46" s="1"/>
      <c r="W46" s="1"/>
      <c r="X46" s="1"/>
      <c r="Y46" s="1"/>
      <c r="Z46" s="1"/>
      <c r="AA46" s="1"/>
      <c r="AB46" s="1"/>
      <c r="AC46" s="1"/>
      <c r="AD46" s="1"/>
      <c r="AE46" s="1"/>
      <c r="AF46" s="1"/>
      <c r="AG46" s="1"/>
      <c r="AH46" s="1"/>
      <c r="AI46" s="1"/>
      <c r="AJ46" s="1"/>
      <c r="AK46" s="1"/>
    </row>
    <row r="47" spans="1:37" ht="17.25">
      <c r="A47" t="s">
        <v>187</v>
      </c>
      <c r="B47" s="1">
        <v>6024</v>
      </c>
      <c r="C47" s="1">
        <v>0</v>
      </c>
      <c r="D47" s="1">
        <v>240</v>
      </c>
      <c r="E47" s="1">
        <v>136</v>
      </c>
      <c r="F47" s="1">
        <v>80</v>
      </c>
      <c r="G47" s="1">
        <v>48</v>
      </c>
      <c r="H47" s="1">
        <v>210</v>
      </c>
      <c r="I47" s="1">
        <v>0</v>
      </c>
      <c r="J47" s="1">
        <v>168</v>
      </c>
      <c r="K47" s="1">
        <v>72</v>
      </c>
      <c r="L47" s="1">
        <v>2691</v>
      </c>
      <c r="M47" s="1">
        <v>630</v>
      </c>
      <c r="N47" s="1">
        <v>0</v>
      </c>
      <c r="O47" s="236">
        <v>6942</v>
      </c>
      <c r="P47" s="1">
        <f t="shared" si="19"/>
        <v>10299</v>
      </c>
      <c r="Q47" s="1">
        <f t="shared" si="20"/>
        <v>17241</v>
      </c>
      <c r="T47" s="1">
        <f t="shared" si="21"/>
        <v>4275</v>
      </c>
      <c r="V47" s="1"/>
      <c r="W47" s="1"/>
      <c r="X47" s="1"/>
      <c r="Y47" s="1"/>
      <c r="Z47" s="1"/>
      <c r="AA47" s="1"/>
      <c r="AB47" s="1"/>
      <c r="AC47" s="1"/>
      <c r="AD47" s="1"/>
      <c r="AE47" s="1"/>
      <c r="AF47" s="1"/>
      <c r="AG47" s="1"/>
      <c r="AH47" s="1"/>
      <c r="AI47" s="1"/>
      <c r="AJ47" s="1"/>
      <c r="AK47" s="1"/>
    </row>
    <row r="48" spans="1:37">
      <c r="A48" t="s">
        <v>205</v>
      </c>
      <c r="B48" s="1">
        <v>11338</v>
      </c>
      <c r="C48" s="1">
        <v>2698</v>
      </c>
      <c r="D48" s="1">
        <v>240</v>
      </c>
      <c r="E48" s="1">
        <v>228</v>
      </c>
      <c r="F48" s="1">
        <v>50</v>
      </c>
      <c r="G48" s="1">
        <v>20</v>
      </c>
      <c r="H48" s="1">
        <v>76</v>
      </c>
      <c r="I48" s="1">
        <v>0</v>
      </c>
      <c r="J48" s="1">
        <v>120</v>
      </c>
      <c r="K48" s="1">
        <v>96</v>
      </c>
      <c r="L48" s="1">
        <v>4117</v>
      </c>
      <c r="M48" s="1">
        <v>1149</v>
      </c>
      <c r="N48" s="1">
        <v>0</v>
      </c>
      <c r="O48" s="236">
        <v>15000</v>
      </c>
      <c r="P48" s="1">
        <f t="shared" si="19"/>
        <v>20132</v>
      </c>
      <c r="Q48" s="1">
        <f>SUM(O48:P48)</f>
        <v>35132</v>
      </c>
      <c r="T48" s="1">
        <f t="shared" si="21"/>
        <v>6096</v>
      </c>
      <c r="V48" s="1"/>
      <c r="W48" s="1"/>
      <c r="X48" s="1"/>
      <c r="Y48" s="1"/>
      <c r="Z48" s="1"/>
      <c r="AA48" s="1"/>
      <c r="AB48" s="1"/>
      <c r="AC48" s="1"/>
      <c r="AD48" s="1"/>
      <c r="AE48" s="1"/>
      <c r="AF48" s="1"/>
      <c r="AG48" s="1"/>
      <c r="AH48" s="1"/>
      <c r="AI48" s="1"/>
      <c r="AJ48" s="1"/>
      <c r="AK48" s="1"/>
    </row>
    <row r="49" spans="1:20">
      <c r="A49" t="s">
        <v>206</v>
      </c>
      <c r="B49" s="1">
        <v>11338</v>
      </c>
      <c r="C49" s="1">
        <v>400</v>
      </c>
      <c r="D49" s="1">
        <v>240</v>
      </c>
      <c r="E49" s="1">
        <v>228</v>
      </c>
      <c r="F49" s="1">
        <v>50</v>
      </c>
      <c r="G49" s="1">
        <v>20</v>
      </c>
      <c r="H49" s="1">
        <v>76</v>
      </c>
      <c r="I49" s="1">
        <v>0</v>
      </c>
      <c r="J49" s="1">
        <v>120</v>
      </c>
      <c r="K49" s="1">
        <v>96</v>
      </c>
      <c r="L49" s="1">
        <v>4117</v>
      </c>
      <c r="M49" s="1">
        <v>1149</v>
      </c>
      <c r="N49" s="1">
        <v>0</v>
      </c>
      <c r="O49" s="236">
        <v>15000</v>
      </c>
      <c r="P49" s="1">
        <f t="shared" ref="P49:P50" si="22">SUM(B49:N49)</f>
        <v>17834</v>
      </c>
      <c r="Q49" s="1">
        <f t="shared" ref="Q49:Q50" si="23">SUM(O49:P49)</f>
        <v>32834</v>
      </c>
    </row>
    <row r="50" spans="1:20">
      <c r="A50" t="s">
        <v>207</v>
      </c>
      <c r="B50" s="1">
        <v>11338</v>
      </c>
      <c r="C50" s="1">
        <v>400</v>
      </c>
      <c r="D50" s="1">
        <v>240</v>
      </c>
      <c r="E50" s="1">
        <v>228</v>
      </c>
      <c r="F50" s="1">
        <v>50</v>
      </c>
      <c r="G50" s="1">
        <v>20</v>
      </c>
      <c r="H50" s="1">
        <v>76</v>
      </c>
      <c r="I50" s="1">
        <v>0</v>
      </c>
      <c r="J50" s="1">
        <v>120</v>
      </c>
      <c r="K50" s="1">
        <v>96</v>
      </c>
      <c r="L50" s="1">
        <v>4117</v>
      </c>
      <c r="M50" s="1">
        <v>1149</v>
      </c>
      <c r="N50" s="1">
        <v>0</v>
      </c>
      <c r="O50" s="236">
        <v>15000</v>
      </c>
      <c r="P50" s="1">
        <f t="shared" si="22"/>
        <v>17834</v>
      </c>
      <c r="Q50" s="1">
        <f t="shared" si="23"/>
        <v>32834</v>
      </c>
    </row>
    <row r="52" spans="1:20">
      <c r="A52" s="150" t="s">
        <v>182</v>
      </c>
      <c r="T52" s="1"/>
    </row>
    <row r="53" spans="1:20">
      <c r="A53" s="150" t="s">
        <v>183</v>
      </c>
    </row>
    <row r="57" spans="1:20">
      <c r="A57" s="213"/>
    </row>
    <row r="58" spans="1:20">
      <c r="A58" s="213"/>
    </row>
  </sheetData>
  <pageMargins left="0.7" right="0.7" top="0.75" bottom="0.75" header="0.3" footer="0.3"/>
  <pageSetup paperSize="5" scale="62" orientation="landscape" r:id="rId1"/>
  <ignoredErrors>
    <ignoredError sqref="T44:T48 T17:T36 T41 T38:T39 T6:T1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7"/>
  <sheetViews>
    <sheetView workbookViewId="0">
      <pane xSplit="1" ySplit="5" topLeftCell="B6" activePane="bottomRight" state="frozen"/>
      <selection pane="topRight" activeCell="B1" sqref="B1"/>
      <selection pane="bottomLeft" activeCell="A6" sqref="A6"/>
      <selection pane="bottomRight" activeCell="M32" sqref="M32"/>
    </sheetView>
  </sheetViews>
  <sheetFormatPr defaultRowHeight="15"/>
  <cols>
    <col min="1" max="1" width="24.85546875" customWidth="1"/>
    <col min="2" max="3" width="8.85546875" customWidth="1"/>
    <col min="4" max="4" width="10.42578125" customWidth="1"/>
    <col min="5" max="5" width="8.85546875" customWidth="1"/>
    <col min="6" max="6" width="1.140625" customWidth="1"/>
    <col min="7" max="8" width="8.85546875" customWidth="1"/>
    <col min="9" max="9" width="10.85546875" customWidth="1"/>
    <col min="10" max="10" width="8.85546875" customWidth="1"/>
    <col min="11" max="11" width="1.140625" customWidth="1"/>
    <col min="12" max="13" width="8.85546875" customWidth="1"/>
    <col min="14" max="14" width="10.85546875" customWidth="1"/>
    <col min="15" max="15" width="9.140625" customWidth="1"/>
    <col min="16" max="16" width="1.140625" customWidth="1"/>
    <col min="18" max="18" width="9.140625" customWidth="1"/>
    <col min="19" max="19" width="10.42578125" customWidth="1"/>
  </cols>
  <sheetData>
    <row r="1" spans="1:20" ht="15.75">
      <c r="A1" s="140" t="s">
        <v>161</v>
      </c>
    </row>
    <row r="2" spans="1:20" ht="15.75">
      <c r="A2" s="140" t="s">
        <v>216</v>
      </c>
    </row>
    <row r="3" spans="1:20" ht="15.75" thickBot="1"/>
    <row r="4" spans="1:20" ht="15.75" thickTop="1">
      <c r="A4" s="59"/>
      <c r="B4" s="60" t="s">
        <v>220</v>
      </c>
      <c r="C4" s="42"/>
      <c r="D4" s="42"/>
      <c r="E4" s="42"/>
      <c r="F4" s="42"/>
      <c r="G4" s="42"/>
      <c r="H4" s="42"/>
      <c r="I4" s="42"/>
      <c r="J4" s="42"/>
      <c r="K4" s="43"/>
      <c r="L4" s="42" t="s">
        <v>221</v>
      </c>
      <c r="M4" s="42"/>
      <c r="N4" s="42"/>
      <c r="O4" s="42"/>
      <c r="P4" s="42"/>
      <c r="Q4" s="42"/>
      <c r="R4" s="42"/>
      <c r="S4" s="42"/>
      <c r="T4" s="44"/>
    </row>
    <row r="5" spans="1:2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row>
    <row r="6" spans="1:20">
      <c r="A6" s="127" t="s">
        <v>22</v>
      </c>
      <c r="B6" s="195"/>
      <c r="C6" s="54"/>
      <c r="D6" s="54"/>
      <c r="E6" s="54"/>
      <c r="F6" s="54"/>
      <c r="G6" s="195"/>
      <c r="H6" s="54"/>
      <c r="I6" s="54"/>
      <c r="J6" s="54"/>
      <c r="K6" s="115"/>
      <c r="L6" s="195"/>
      <c r="M6" s="54"/>
      <c r="N6" s="54"/>
      <c r="O6" s="54"/>
      <c r="P6" s="54"/>
      <c r="Q6" s="195"/>
      <c r="R6" s="54"/>
      <c r="S6" s="54"/>
      <c r="T6" s="55"/>
    </row>
    <row r="7" spans="1:20">
      <c r="A7" s="45" t="s">
        <v>12</v>
      </c>
      <c r="B7" s="196">
        <v>5140</v>
      </c>
      <c r="C7" s="57">
        <f>'Undergrad-12Hours'!B6</f>
        <v>5140</v>
      </c>
      <c r="D7" s="87">
        <f>C7-B7</f>
        <v>0</v>
      </c>
      <c r="E7" s="89">
        <f>D7/B7</f>
        <v>0</v>
      </c>
      <c r="F7" s="101"/>
      <c r="G7" s="201">
        <v>7683</v>
      </c>
      <c r="H7" s="57">
        <f>'Undergrad-12Hours'!P6</f>
        <v>7683</v>
      </c>
      <c r="I7" s="87">
        <f>H7-G7</f>
        <v>0</v>
      </c>
      <c r="J7" s="89">
        <f>I7/G7</f>
        <v>0</v>
      </c>
      <c r="K7" s="46"/>
      <c r="L7" s="196">
        <v>5140</v>
      </c>
      <c r="M7" s="57">
        <f>'Undergrad-15Hours'!B6</f>
        <v>5140</v>
      </c>
      <c r="N7" s="87">
        <f>M7-L7</f>
        <v>0</v>
      </c>
      <c r="O7" s="89">
        <f>N7/L7</f>
        <v>0</v>
      </c>
      <c r="P7" s="101"/>
      <c r="Q7" s="201">
        <v>7683</v>
      </c>
      <c r="R7" s="57">
        <f>'Undergrad-15Hours'!P6</f>
        <v>7683</v>
      </c>
      <c r="S7" s="87">
        <f>R7-Q7</f>
        <v>0</v>
      </c>
      <c r="T7" s="113">
        <f>S7/Q7</f>
        <v>0</v>
      </c>
    </row>
    <row r="8" spans="1:20">
      <c r="A8" s="45" t="s">
        <v>13</v>
      </c>
      <c r="B8" s="196">
        <v>5553</v>
      </c>
      <c r="C8" s="57">
        <f>'Undergrad-12Hours'!B7</f>
        <v>5553</v>
      </c>
      <c r="D8" s="87">
        <f t="shared" ref="D8:D15" si="0">C8-B8</f>
        <v>0</v>
      </c>
      <c r="E8" s="89">
        <f t="shared" ref="E8:E15" si="1">D8/B8</f>
        <v>0</v>
      </c>
      <c r="F8" s="48"/>
      <c r="G8" s="201">
        <v>10124.5</v>
      </c>
      <c r="H8" s="57">
        <f>'Undergrad-12Hours'!P7</f>
        <v>10124.5</v>
      </c>
      <c r="I8" s="87">
        <f t="shared" ref="I8:I15" si="2">H8-G8</f>
        <v>0</v>
      </c>
      <c r="J8" s="89">
        <f t="shared" ref="J8:J15" si="3">I8/G8</f>
        <v>0</v>
      </c>
      <c r="K8" s="46"/>
      <c r="L8" s="196">
        <v>5553</v>
      </c>
      <c r="M8" s="57">
        <f>'Undergrad-15Hours'!B7</f>
        <v>5553</v>
      </c>
      <c r="N8" s="87">
        <f t="shared" ref="N8:N15" si="4">M8-L8</f>
        <v>0</v>
      </c>
      <c r="O8" s="89">
        <f t="shared" ref="O8:O15" si="5">N8/L8</f>
        <v>0</v>
      </c>
      <c r="P8" s="48"/>
      <c r="Q8" s="201">
        <v>10754.5</v>
      </c>
      <c r="R8" s="57">
        <f>'Undergrad-15Hours'!P7</f>
        <v>10754.5</v>
      </c>
      <c r="S8" s="87">
        <f t="shared" ref="S8:S15" si="6">R8-Q8</f>
        <v>0</v>
      </c>
      <c r="T8" s="105">
        <f t="shared" ref="T8:T15" si="7">S8/Q8</f>
        <v>0</v>
      </c>
    </row>
    <row r="9" spans="1:20">
      <c r="A9" s="45" t="s">
        <v>14</v>
      </c>
      <c r="B9" s="196">
        <v>5147.34</v>
      </c>
      <c r="C9" s="57">
        <f>'Undergrad-12Hours'!B8</f>
        <v>5147.34</v>
      </c>
      <c r="D9" s="87">
        <f t="shared" si="0"/>
        <v>0</v>
      </c>
      <c r="E9" s="89">
        <f t="shared" si="1"/>
        <v>0</v>
      </c>
      <c r="F9" s="48"/>
      <c r="G9" s="201">
        <v>8479.66</v>
      </c>
      <c r="H9" s="57">
        <f>'Undergrad-12Hours'!P8</f>
        <v>8489.66</v>
      </c>
      <c r="I9" s="87">
        <f t="shared" si="2"/>
        <v>10</v>
      </c>
      <c r="J9" s="89">
        <f t="shared" si="3"/>
        <v>1.1792925659755227E-3</v>
      </c>
      <c r="K9" s="46"/>
      <c r="L9" s="196">
        <v>5147.34</v>
      </c>
      <c r="M9" s="57">
        <f>'Undergrad-15Hours'!B8</f>
        <v>5147.34</v>
      </c>
      <c r="N9" s="87">
        <f t="shared" si="4"/>
        <v>0</v>
      </c>
      <c r="O9" s="89">
        <f t="shared" si="5"/>
        <v>0</v>
      </c>
      <c r="P9" s="48"/>
      <c r="Q9" s="201">
        <v>8821.66</v>
      </c>
      <c r="R9" s="57">
        <f>'Undergrad-15Hours'!P8</f>
        <v>8831.66</v>
      </c>
      <c r="S9" s="87">
        <f t="shared" si="6"/>
        <v>10</v>
      </c>
      <c r="T9" s="105">
        <f t="shared" si="7"/>
        <v>1.1335734997721517E-3</v>
      </c>
    </row>
    <row r="10" spans="1:20">
      <c r="A10" s="45" t="s">
        <v>15</v>
      </c>
      <c r="B10" s="196">
        <v>4922</v>
      </c>
      <c r="C10" s="57">
        <f>'Undergrad-12Hours'!B9</f>
        <v>4922</v>
      </c>
      <c r="D10" s="87">
        <f t="shared" si="0"/>
        <v>0</v>
      </c>
      <c r="E10" s="89">
        <f t="shared" si="1"/>
        <v>0</v>
      </c>
      <c r="F10" s="48"/>
      <c r="G10" s="201">
        <v>8173</v>
      </c>
      <c r="H10" s="57">
        <f>'Undergrad-12Hours'!P9</f>
        <v>8149</v>
      </c>
      <c r="I10" s="87">
        <f t="shared" si="2"/>
        <v>-24</v>
      </c>
      <c r="J10" s="89">
        <f t="shared" si="3"/>
        <v>-2.9364982258656552E-3</v>
      </c>
      <c r="K10" s="46"/>
      <c r="L10" s="196">
        <v>4922</v>
      </c>
      <c r="M10" s="57">
        <f>'Undergrad-15Hours'!B9</f>
        <v>4922</v>
      </c>
      <c r="N10" s="87">
        <f t="shared" si="4"/>
        <v>0</v>
      </c>
      <c r="O10" s="89">
        <f t="shared" si="5"/>
        <v>0</v>
      </c>
      <c r="P10" s="48"/>
      <c r="Q10" s="201">
        <v>8263</v>
      </c>
      <c r="R10" s="57">
        <f>'Undergrad-15Hours'!P9</f>
        <v>8233</v>
      </c>
      <c r="S10" s="87">
        <f t="shared" si="6"/>
        <v>-30</v>
      </c>
      <c r="T10" s="105">
        <f t="shared" si="7"/>
        <v>-3.6306426237444028E-3</v>
      </c>
    </row>
    <row r="11" spans="1:20">
      <c r="A11" s="45" t="s">
        <v>16</v>
      </c>
      <c r="B11" s="196">
        <v>5180</v>
      </c>
      <c r="C11" s="57">
        <f>'Undergrad-12Hours'!B10</f>
        <v>5180</v>
      </c>
      <c r="D11" s="87">
        <f t="shared" si="0"/>
        <v>0</v>
      </c>
      <c r="E11" s="89">
        <f t="shared" si="1"/>
        <v>0</v>
      </c>
      <c r="F11" s="48"/>
      <c r="G11" s="201">
        <v>8864</v>
      </c>
      <c r="H11" s="57">
        <f>'Undergrad-12Hours'!P10</f>
        <v>8864</v>
      </c>
      <c r="I11" s="87">
        <f t="shared" si="2"/>
        <v>0</v>
      </c>
      <c r="J11" s="89">
        <f t="shared" si="3"/>
        <v>0</v>
      </c>
      <c r="K11" s="46"/>
      <c r="L11" s="196">
        <v>5180</v>
      </c>
      <c r="M11" s="57">
        <f>'Undergrad-15Hours'!B10</f>
        <v>5180</v>
      </c>
      <c r="N11" s="87">
        <f t="shared" si="4"/>
        <v>0</v>
      </c>
      <c r="O11" s="89">
        <f t="shared" si="5"/>
        <v>0</v>
      </c>
      <c r="P11" s="48"/>
      <c r="Q11" s="201">
        <v>8894</v>
      </c>
      <c r="R11" s="57">
        <f>'Undergrad-15Hours'!P10</f>
        <v>8894</v>
      </c>
      <c r="S11" s="87">
        <f t="shared" si="6"/>
        <v>0</v>
      </c>
      <c r="T11" s="105">
        <f t="shared" si="7"/>
        <v>0</v>
      </c>
    </row>
    <row r="12" spans="1:20">
      <c r="A12" s="45" t="s">
        <v>17</v>
      </c>
      <c r="B12" s="196">
        <v>5777</v>
      </c>
      <c r="C12" s="57">
        <f>'Undergrad-12Hours'!B11</f>
        <v>5777</v>
      </c>
      <c r="D12" s="87">
        <f t="shared" si="0"/>
        <v>0</v>
      </c>
      <c r="E12" s="89">
        <f t="shared" si="1"/>
        <v>0</v>
      </c>
      <c r="F12" s="48"/>
      <c r="G12" s="201">
        <v>8373</v>
      </c>
      <c r="H12" s="57">
        <f>'Undergrad-12Hours'!P11</f>
        <v>8373</v>
      </c>
      <c r="I12" s="87">
        <f t="shared" si="2"/>
        <v>0</v>
      </c>
      <c r="J12" s="89">
        <f t="shared" si="3"/>
        <v>0</v>
      </c>
      <c r="K12" s="46"/>
      <c r="L12" s="196">
        <v>5777</v>
      </c>
      <c r="M12" s="57">
        <f>'Undergrad-15Hours'!B11</f>
        <v>5777</v>
      </c>
      <c r="N12" s="87">
        <f t="shared" si="4"/>
        <v>0</v>
      </c>
      <c r="O12" s="89">
        <f t="shared" si="5"/>
        <v>0</v>
      </c>
      <c r="P12" s="48"/>
      <c r="Q12" s="201">
        <v>8559</v>
      </c>
      <c r="R12" s="57">
        <f>'Undergrad-15Hours'!P11</f>
        <v>8559</v>
      </c>
      <c r="S12" s="87">
        <f t="shared" si="6"/>
        <v>0</v>
      </c>
      <c r="T12" s="105">
        <f t="shared" si="7"/>
        <v>0</v>
      </c>
    </row>
    <row r="13" spans="1:20">
      <c r="A13" s="45" t="s">
        <v>18</v>
      </c>
      <c r="B13" s="196">
        <v>5406.96</v>
      </c>
      <c r="C13" s="57">
        <f>'Undergrad-12Hours'!B12</f>
        <v>5406.96</v>
      </c>
      <c r="D13" s="87">
        <f t="shared" si="0"/>
        <v>0</v>
      </c>
      <c r="E13" s="89">
        <f t="shared" si="1"/>
        <v>0</v>
      </c>
      <c r="F13" s="48"/>
      <c r="G13" s="201">
        <v>10418</v>
      </c>
      <c r="H13" s="57">
        <f>'Undergrad-12Hours'!P12</f>
        <v>10418</v>
      </c>
      <c r="I13" s="87">
        <f t="shared" si="2"/>
        <v>0</v>
      </c>
      <c r="J13" s="89">
        <f t="shared" si="3"/>
        <v>0</v>
      </c>
      <c r="K13" s="46"/>
      <c r="L13" s="196">
        <v>5406.96</v>
      </c>
      <c r="M13" s="57">
        <f>'Undergrad-15Hours'!B12</f>
        <v>5406.96</v>
      </c>
      <c r="N13" s="87">
        <f t="shared" si="4"/>
        <v>0</v>
      </c>
      <c r="O13" s="89">
        <f t="shared" si="5"/>
        <v>0</v>
      </c>
      <c r="P13" s="48"/>
      <c r="Q13" s="201">
        <v>11294</v>
      </c>
      <c r="R13" s="57">
        <f>'Undergrad-15Hours'!P12</f>
        <v>11294</v>
      </c>
      <c r="S13" s="87">
        <f t="shared" si="6"/>
        <v>0</v>
      </c>
      <c r="T13" s="105">
        <f t="shared" si="7"/>
        <v>0</v>
      </c>
    </row>
    <row r="14" spans="1:20">
      <c r="A14" s="45" t="s">
        <v>46</v>
      </c>
      <c r="B14" s="196">
        <v>5788</v>
      </c>
      <c r="C14" s="57">
        <f>'Undergrad-12Hours'!B13</f>
        <v>5788</v>
      </c>
      <c r="D14" s="87">
        <f t="shared" si="0"/>
        <v>0</v>
      </c>
      <c r="E14" s="89">
        <f t="shared" si="1"/>
        <v>0</v>
      </c>
      <c r="F14" s="48"/>
      <c r="G14" s="201">
        <v>9190</v>
      </c>
      <c r="H14" s="57">
        <f>'Undergrad-12Hours'!P13</f>
        <v>9190</v>
      </c>
      <c r="I14" s="87">
        <f t="shared" si="2"/>
        <v>0</v>
      </c>
      <c r="J14" s="89">
        <f t="shared" si="3"/>
        <v>0</v>
      </c>
      <c r="K14" s="46"/>
      <c r="L14" s="196">
        <v>5788</v>
      </c>
      <c r="M14" s="57">
        <f>'Undergrad-15Hours'!B13</f>
        <v>5788</v>
      </c>
      <c r="N14" s="87">
        <f t="shared" si="4"/>
        <v>0</v>
      </c>
      <c r="O14" s="89">
        <f t="shared" si="5"/>
        <v>0</v>
      </c>
      <c r="P14" s="48"/>
      <c r="Q14" s="201">
        <v>9579</v>
      </c>
      <c r="R14" s="57">
        <f>'Undergrad-15Hours'!P13</f>
        <v>9579</v>
      </c>
      <c r="S14" s="87">
        <f t="shared" si="6"/>
        <v>0</v>
      </c>
      <c r="T14" s="105">
        <f t="shared" si="7"/>
        <v>0</v>
      </c>
    </row>
    <row r="15" spans="1:20" ht="15.75" thickBot="1">
      <c r="A15" s="117" t="s">
        <v>27</v>
      </c>
      <c r="B15" s="197">
        <v>6090.38</v>
      </c>
      <c r="C15" s="118">
        <f>'Undergrad-12Hours'!B14</f>
        <v>6090.38</v>
      </c>
      <c r="D15" s="99">
        <f t="shared" si="0"/>
        <v>0</v>
      </c>
      <c r="E15" s="119">
        <f t="shared" si="1"/>
        <v>0</v>
      </c>
      <c r="F15" s="102"/>
      <c r="G15" s="202">
        <v>9412</v>
      </c>
      <c r="H15" s="118">
        <f>'Undergrad-12Hours'!P14</f>
        <v>9172</v>
      </c>
      <c r="I15" s="99">
        <f t="shared" si="2"/>
        <v>-240</v>
      </c>
      <c r="J15" s="119">
        <f t="shared" si="3"/>
        <v>-2.5499362515937103E-2</v>
      </c>
      <c r="K15" s="120"/>
      <c r="L15" s="197">
        <v>6090.38</v>
      </c>
      <c r="M15" s="118">
        <f>'Undergrad-15Hours'!B14</f>
        <v>6090.38</v>
      </c>
      <c r="N15" s="99">
        <f t="shared" si="4"/>
        <v>0</v>
      </c>
      <c r="O15" s="119">
        <f t="shared" si="5"/>
        <v>0</v>
      </c>
      <c r="P15" s="102"/>
      <c r="Q15" s="202">
        <v>9754</v>
      </c>
      <c r="R15" s="118">
        <f>'Undergrad-15Hours'!P14</f>
        <v>9454</v>
      </c>
      <c r="S15" s="99">
        <f t="shared" si="6"/>
        <v>-300</v>
      </c>
      <c r="T15" s="121">
        <f t="shared" si="7"/>
        <v>-3.0756612671724422E-2</v>
      </c>
    </row>
    <row r="16" spans="1:20">
      <c r="A16" s="122" t="s">
        <v>21</v>
      </c>
      <c r="B16" s="198"/>
      <c r="C16" s="123"/>
      <c r="D16" s="124"/>
      <c r="E16" s="125"/>
      <c r="F16" s="54"/>
      <c r="G16" s="198"/>
      <c r="H16" s="123"/>
      <c r="I16" s="124"/>
      <c r="J16" s="125"/>
      <c r="K16" s="56"/>
      <c r="L16" s="204"/>
      <c r="M16" s="123"/>
      <c r="N16" s="124"/>
      <c r="O16" s="125"/>
      <c r="P16" s="54"/>
      <c r="Q16" s="198"/>
      <c r="R16" s="123"/>
      <c r="S16" s="124"/>
      <c r="T16" s="126"/>
    </row>
    <row r="17" spans="1:25">
      <c r="A17" s="45" t="s">
        <v>23</v>
      </c>
      <c r="B17" s="196">
        <v>7462.98</v>
      </c>
      <c r="C17" s="57">
        <f>'Undergrad-12Hours'!B16</f>
        <v>7462.98</v>
      </c>
      <c r="D17" s="87">
        <f t="shared" ref="D17:D26" si="8">C17-B17</f>
        <v>0</v>
      </c>
      <c r="E17" s="89">
        <f t="shared" ref="E17:E26" si="9">D17/B17</f>
        <v>0</v>
      </c>
      <c r="F17" s="48"/>
      <c r="G17" s="201">
        <v>11897.999999999998</v>
      </c>
      <c r="H17" s="57">
        <f>'Undergrad-12Hours'!P16</f>
        <v>11897.999999999998</v>
      </c>
      <c r="I17" s="87">
        <f t="shared" ref="I17:I26" si="10">H17-G17</f>
        <v>0</v>
      </c>
      <c r="J17" s="89">
        <f t="shared" ref="J17:J26" si="11">I17/G17</f>
        <v>0</v>
      </c>
      <c r="K17" s="46"/>
      <c r="L17" s="196">
        <v>7462.98</v>
      </c>
      <c r="M17" s="57">
        <f>'Undergrad-15Hours'!B16</f>
        <v>7462.98</v>
      </c>
      <c r="N17" s="87">
        <f t="shared" ref="N17:N26" si="12">M17-L17</f>
        <v>0</v>
      </c>
      <c r="O17" s="89">
        <f t="shared" ref="O17:O26" si="13">N17/L17</f>
        <v>0</v>
      </c>
      <c r="P17" s="48"/>
      <c r="Q17" s="201">
        <v>11953.999999999998</v>
      </c>
      <c r="R17" s="57">
        <f>'Undergrad-15Hours'!P16</f>
        <v>11953.999999999998</v>
      </c>
      <c r="S17" s="87">
        <f t="shared" ref="S17:S26" si="14">R17-Q17</f>
        <v>0</v>
      </c>
      <c r="T17" s="105">
        <f t="shared" ref="T17:T26" si="15">S17/Q17</f>
        <v>0</v>
      </c>
    </row>
    <row r="18" spans="1:25">
      <c r="A18" s="45" t="s">
        <v>25</v>
      </c>
      <c r="B18" s="196">
        <v>5372.4</v>
      </c>
      <c r="C18" s="57">
        <f>'Undergrad-12Hours'!B17</f>
        <v>5372.4</v>
      </c>
      <c r="D18" s="87">
        <f t="shared" si="8"/>
        <v>0</v>
      </c>
      <c r="E18" s="89">
        <f t="shared" si="9"/>
        <v>0</v>
      </c>
      <c r="F18" s="48"/>
      <c r="G18" s="201">
        <v>7328.0399999999991</v>
      </c>
      <c r="H18" s="57">
        <f>'Undergrad-12Hours'!P17</f>
        <v>7328.0399999999991</v>
      </c>
      <c r="I18" s="87">
        <f t="shared" si="10"/>
        <v>0</v>
      </c>
      <c r="J18" s="89">
        <f t="shared" si="11"/>
        <v>0</v>
      </c>
      <c r="K18" s="46"/>
      <c r="L18" s="196">
        <v>5522.4</v>
      </c>
      <c r="M18" s="57">
        <f>'Undergrad-15Hours'!B17</f>
        <v>5522.4</v>
      </c>
      <c r="N18" s="87">
        <f t="shared" si="12"/>
        <v>0</v>
      </c>
      <c r="O18" s="89">
        <f t="shared" si="13"/>
        <v>0</v>
      </c>
      <c r="P18" s="48"/>
      <c r="Q18" s="201">
        <v>7519.9599999999991</v>
      </c>
      <c r="R18" s="57">
        <f>'Undergrad-15Hours'!P17</f>
        <v>7519.9599999999991</v>
      </c>
      <c r="S18" s="87">
        <f t="shared" si="14"/>
        <v>0</v>
      </c>
      <c r="T18" s="105">
        <f t="shared" si="15"/>
        <v>0</v>
      </c>
    </row>
    <row r="19" spans="1:25">
      <c r="A19" s="45" t="s">
        <v>24</v>
      </c>
      <c r="B19" s="196">
        <v>4894</v>
      </c>
      <c r="C19" s="57">
        <f>'Undergrad-12Hours'!B18</f>
        <v>4894.08</v>
      </c>
      <c r="D19" s="87">
        <f t="shared" si="8"/>
        <v>7.999999999992724E-2</v>
      </c>
      <c r="E19" s="89">
        <f t="shared" si="9"/>
        <v>1.6346546791975324E-5</v>
      </c>
      <c r="F19" s="48"/>
      <c r="G19" s="201">
        <v>6960</v>
      </c>
      <c r="H19" s="57">
        <f>'Undergrad-12Hours'!P18</f>
        <v>6900.5</v>
      </c>
      <c r="I19" s="87">
        <f t="shared" si="10"/>
        <v>-59.5</v>
      </c>
      <c r="J19" s="89">
        <f t="shared" si="11"/>
        <v>-8.548850574712644E-3</v>
      </c>
      <c r="K19" s="46"/>
      <c r="L19" s="196">
        <v>4894</v>
      </c>
      <c r="M19" s="57">
        <f>'Undergrad-15Hours'!B18</f>
        <v>4894</v>
      </c>
      <c r="N19" s="87">
        <f t="shared" si="12"/>
        <v>0</v>
      </c>
      <c r="O19" s="89">
        <f t="shared" si="13"/>
        <v>0</v>
      </c>
      <c r="P19" s="48"/>
      <c r="Q19" s="201">
        <v>7014</v>
      </c>
      <c r="R19" s="57">
        <f>'Undergrad-15Hours'!P18</f>
        <v>6938.9</v>
      </c>
      <c r="S19" s="87">
        <f t="shared" si="14"/>
        <v>-75.100000000000364</v>
      </c>
      <c r="T19" s="105">
        <f t="shared" si="15"/>
        <v>-1.0707157114342796E-2</v>
      </c>
    </row>
    <row r="20" spans="1:25">
      <c r="A20" s="45" t="s">
        <v>26</v>
      </c>
      <c r="B20" s="196">
        <v>2710.64</v>
      </c>
      <c r="C20" s="57">
        <f>'Undergrad-12Hours'!B19</f>
        <v>2710.64</v>
      </c>
      <c r="D20" s="87">
        <f t="shared" si="8"/>
        <v>0</v>
      </c>
      <c r="E20" s="89">
        <f t="shared" si="9"/>
        <v>0</v>
      </c>
      <c r="F20" s="48"/>
      <c r="G20" s="201">
        <v>4802</v>
      </c>
      <c r="H20" s="57">
        <f>'Undergrad-12Hours'!P19</f>
        <v>4802.4799999999996</v>
      </c>
      <c r="I20" s="87">
        <f t="shared" si="10"/>
        <v>0.47999999999956344</v>
      </c>
      <c r="J20" s="89">
        <f t="shared" si="11"/>
        <v>9.9958350687122754E-5</v>
      </c>
      <c r="K20" s="46"/>
      <c r="L20" s="196">
        <v>2710.64</v>
      </c>
      <c r="M20" s="57">
        <f>'Undergrad-15Hours'!B19</f>
        <v>2710.64</v>
      </c>
      <c r="N20" s="87">
        <f t="shared" si="12"/>
        <v>0</v>
      </c>
      <c r="O20" s="89">
        <f t="shared" si="13"/>
        <v>0</v>
      </c>
      <c r="P20" s="48"/>
      <c r="Q20" s="201">
        <v>4867.6399999999994</v>
      </c>
      <c r="R20" s="57">
        <f>'Undergrad-15Hours'!P19</f>
        <v>4867.6399999999994</v>
      </c>
      <c r="S20" s="87">
        <f t="shared" si="14"/>
        <v>0</v>
      </c>
      <c r="T20" s="105">
        <f t="shared" si="15"/>
        <v>0</v>
      </c>
    </row>
    <row r="21" spans="1:25">
      <c r="A21" s="45" t="s">
        <v>28</v>
      </c>
      <c r="B21" s="196">
        <v>7673.2</v>
      </c>
      <c r="C21" s="57">
        <f>'Undergrad-12Hours'!B20</f>
        <v>7673.2</v>
      </c>
      <c r="D21" s="87">
        <f t="shared" si="8"/>
        <v>0</v>
      </c>
      <c r="E21" s="89">
        <f t="shared" si="9"/>
        <v>0</v>
      </c>
      <c r="F21" s="48"/>
      <c r="G21" s="201">
        <v>9032.5499999999993</v>
      </c>
      <c r="H21" s="57">
        <f>'Undergrad-12Hours'!P20</f>
        <v>9032.5499999999993</v>
      </c>
      <c r="I21" s="87">
        <f t="shared" si="10"/>
        <v>0</v>
      </c>
      <c r="J21" s="89">
        <f t="shared" si="11"/>
        <v>0</v>
      </c>
      <c r="K21" s="46"/>
      <c r="L21" s="196">
        <v>7673.2</v>
      </c>
      <c r="M21" s="57">
        <f>'Undergrad-15Hours'!B20</f>
        <v>7673.2</v>
      </c>
      <c r="N21" s="87">
        <f t="shared" si="12"/>
        <v>0</v>
      </c>
      <c r="O21" s="89">
        <f t="shared" si="13"/>
        <v>0</v>
      </c>
      <c r="P21" s="48"/>
      <c r="Q21" s="201">
        <v>9032.5499999999993</v>
      </c>
      <c r="R21" s="57">
        <f>'Undergrad-15Hours'!P20</f>
        <v>9032.5499999999993</v>
      </c>
      <c r="S21" s="87">
        <f t="shared" si="14"/>
        <v>0</v>
      </c>
      <c r="T21" s="105">
        <f t="shared" si="15"/>
        <v>0</v>
      </c>
    </row>
    <row r="22" spans="1:25">
      <c r="A22" s="45" t="s">
        <v>29</v>
      </c>
      <c r="B22" s="196">
        <v>5611.5</v>
      </c>
      <c r="C22" s="57">
        <f>'Undergrad-12Hours'!B21</f>
        <v>5611.5</v>
      </c>
      <c r="D22" s="87">
        <f t="shared" si="8"/>
        <v>0</v>
      </c>
      <c r="E22" s="89">
        <f t="shared" si="9"/>
        <v>0</v>
      </c>
      <c r="F22" s="48"/>
      <c r="G22" s="201">
        <v>8999.2999999999993</v>
      </c>
      <c r="H22" s="57">
        <f>'Undergrad-12Hours'!P21</f>
        <v>8999.2999999999993</v>
      </c>
      <c r="I22" s="87">
        <f t="shared" si="10"/>
        <v>0</v>
      </c>
      <c r="J22" s="89">
        <f t="shared" si="11"/>
        <v>0</v>
      </c>
      <c r="K22" s="46"/>
      <c r="L22" s="196">
        <v>5611.5</v>
      </c>
      <c r="M22" s="57">
        <f>'Undergrad-15Hours'!B21</f>
        <v>5611.5</v>
      </c>
      <c r="N22" s="87">
        <f t="shared" si="12"/>
        <v>0</v>
      </c>
      <c r="O22" s="89">
        <f t="shared" si="13"/>
        <v>0</v>
      </c>
      <c r="P22" s="48"/>
      <c r="Q22" s="201">
        <v>8999.2999999999993</v>
      </c>
      <c r="R22" s="57">
        <f>'Undergrad-15Hours'!P21</f>
        <v>8999.2999999999993</v>
      </c>
      <c r="S22" s="87">
        <f t="shared" si="14"/>
        <v>0</v>
      </c>
      <c r="T22" s="105">
        <f t="shared" si="15"/>
        <v>0</v>
      </c>
    </row>
    <row r="23" spans="1:25">
      <c r="A23" s="45" t="s">
        <v>30</v>
      </c>
      <c r="B23" s="196">
        <v>5517</v>
      </c>
      <c r="C23" s="57">
        <f>'Undergrad-12Hours'!B22</f>
        <v>5517</v>
      </c>
      <c r="D23" s="87">
        <f t="shared" si="8"/>
        <v>0</v>
      </c>
      <c r="E23" s="89">
        <f t="shared" si="9"/>
        <v>0</v>
      </c>
      <c r="F23" s="48"/>
      <c r="G23" s="201">
        <v>10345</v>
      </c>
      <c r="H23" s="57">
        <f>'Undergrad-12Hours'!P22</f>
        <v>10345</v>
      </c>
      <c r="I23" s="87">
        <f t="shared" si="10"/>
        <v>0</v>
      </c>
      <c r="J23" s="89">
        <f t="shared" si="11"/>
        <v>0</v>
      </c>
      <c r="K23" s="46"/>
      <c r="L23" s="196">
        <v>5517</v>
      </c>
      <c r="M23" s="57">
        <f>'Undergrad-15Hours'!B22</f>
        <v>5517</v>
      </c>
      <c r="N23" s="87">
        <f t="shared" si="12"/>
        <v>0</v>
      </c>
      <c r="O23" s="89">
        <f t="shared" si="13"/>
        <v>0</v>
      </c>
      <c r="P23" s="48"/>
      <c r="Q23" s="201">
        <v>10345</v>
      </c>
      <c r="R23" s="57">
        <f>'Undergrad-15Hours'!P22</f>
        <v>10345</v>
      </c>
      <c r="S23" s="87">
        <f t="shared" si="14"/>
        <v>0</v>
      </c>
      <c r="T23" s="105">
        <f t="shared" si="15"/>
        <v>0</v>
      </c>
    </row>
    <row r="24" spans="1:25">
      <c r="A24" s="45" t="s">
        <v>31</v>
      </c>
      <c r="B24" s="196">
        <v>4987.2000000000007</v>
      </c>
      <c r="C24" s="57">
        <f>'Undergrad-12Hours'!B23</f>
        <v>4987.2000000000007</v>
      </c>
      <c r="D24" s="87">
        <f t="shared" si="8"/>
        <v>0</v>
      </c>
      <c r="E24" s="89">
        <f t="shared" si="9"/>
        <v>0</v>
      </c>
      <c r="F24" s="48"/>
      <c r="G24" s="201">
        <v>6309.4800000000005</v>
      </c>
      <c r="H24" s="57">
        <f>'Undergrad-12Hours'!P23</f>
        <v>6309.4800000000005</v>
      </c>
      <c r="I24" s="87">
        <f t="shared" si="10"/>
        <v>0</v>
      </c>
      <c r="J24" s="89">
        <f t="shared" si="11"/>
        <v>0</v>
      </c>
      <c r="K24" s="46">
        <v>718</v>
      </c>
      <c r="L24" s="196">
        <v>4987.2000000000007</v>
      </c>
      <c r="M24" s="57">
        <f>'Undergrad-15Hours'!B23</f>
        <v>4987.2000000000007</v>
      </c>
      <c r="N24" s="87">
        <f t="shared" si="12"/>
        <v>0</v>
      </c>
      <c r="O24" s="89">
        <f t="shared" si="13"/>
        <v>0</v>
      </c>
      <c r="P24" s="48"/>
      <c r="Q24" s="201">
        <v>6309.4800000000005</v>
      </c>
      <c r="R24" s="57">
        <f>'Undergrad-15Hours'!P23</f>
        <v>6309.4800000000005</v>
      </c>
      <c r="S24" s="87">
        <f t="shared" si="14"/>
        <v>0</v>
      </c>
      <c r="T24" s="105">
        <f t="shared" si="15"/>
        <v>0</v>
      </c>
    </row>
    <row r="25" spans="1:25" ht="17.25">
      <c r="A25" s="189" t="s">
        <v>141</v>
      </c>
      <c r="B25" s="196">
        <v>9120</v>
      </c>
      <c r="C25" s="188">
        <f>'Undergrad-12Hours'!B24</f>
        <v>9120</v>
      </c>
      <c r="D25" s="87">
        <f t="shared" ref="D25" si="16">C25-B25</f>
        <v>0</v>
      </c>
      <c r="E25" s="89">
        <f t="shared" ref="E25" si="17">D25/B25</f>
        <v>0</v>
      </c>
      <c r="F25" s="48"/>
      <c r="G25" s="201">
        <v>9120</v>
      </c>
      <c r="H25" s="188">
        <f>'Undergrad-12Hours'!P24</f>
        <v>9120</v>
      </c>
      <c r="I25" s="87">
        <f t="shared" ref="I25" si="18">H25-G25</f>
        <v>0</v>
      </c>
      <c r="J25" s="89">
        <f t="shared" ref="J25" si="19">I25/G25</f>
        <v>0</v>
      </c>
      <c r="K25" s="46"/>
      <c r="L25" s="196">
        <v>11400</v>
      </c>
      <c r="M25" s="188">
        <f>'Undergrad-15Hours'!B24</f>
        <v>11400</v>
      </c>
      <c r="N25" s="87">
        <f t="shared" ref="N25" si="20">M25-L25</f>
        <v>0</v>
      </c>
      <c r="O25" s="89">
        <f t="shared" ref="O25" si="21">N25/L25</f>
        <v>0</v>
      </c>
      <c r="P25" s="48"/>
      <c r="Q25" s="201">
        <v>11400</v>
      </c>
      <c r="R25" s="188">
        <f>'Undergrad-15Hours'!P24</f>
        <v>11400</v>
      </c>
      <c r="S25" s="87">
        <f t="shared" ref="S25" si="22">R25-Q25</f>
        <v>0</v>
      </c>
      <c r="T25" s="105">
        <f t="shared" ref="T25" si="23">S25/Q25</f>
        <v>0</v>
      </c>
      <c r="Y25" s="186"/>
    </row>
    <row r="26" spans="1:25" ht="15.75" thickBot="1">
      <c r="A26" s="117" t="s">
        <v>32</v>
      </c>
      <c r="B26" s="197">
        <v>7182.5</v>
      </c>
      <c r="C26" s="118">
        <f>'Undergrad-12Hours'!B25</f>
        <v>7182.5</v>
      </c>
      <c r="D26" s="99">
        <f t="shared" si="8"/>
        <v>0</v>
      </c>
      <c r="E26" s="100">
        <f t="shared" si="9"/>
        <v>0</v>
      </c>
      <c r="F26" s="102"/>
      <c r="G26" s="202">
        <v>8386.4399999999987</v>
      </c>
      <c r="H26" s="118">
        <f>'Undergrad-12Hours'!P25</f>
        <v>8386.4399999999987</v>
      </c>
      <c r="I26" s="99">
        <f t="shared" si="10"/>
        <v>0</v>
      </c>
      <c r="J26" s="100">
        <f t="shared" si="11"/>
        <v>0</v>
      </c>
      <c r="K26" s="120"/>
      <c r="L26" s="197">
        <v>7182.5</v>
      </c>
      <c r="M26" s="118">
        <f>'Undergrad-15Hours'!B25</f>
        <v>7182.5</v>
      </c>
      <c r="N26" s="99">
        <f t="shared" si="12"/>
        <v>0</v>
      </c>
      <c r="O26" s="100">
        <f t="shared" si="13"/>
        <v>0</v>
      </c>
      <c r="P26" s="102"/>
      <c r="Q26" s="202">
        <v>8386.4399999999987</v>
      </c>
      <c r="R26" s="118">
        <f>'Undergrad-15Hours'!P25</f>
        <v>8386.4399999999987</v>
      </c>
      <c r="S26" s="99">
        <f t="shared" si="14"/>
        <v>0</v>
      </c>
      <c r="T26" s="106">
        <f t="shared" si="15"/>
        <v>0</v>
      </c>
    </row>
    <row r="27" spans="1:25">
      <c r="A27" s="122" t="s">
        <v>33</v>
      </c>
      <c r="B27" s="198"/>
      <c r="C27" s="123"/>
      <c r="D27" s="124"/>
      <c r="E27" s="125"/>
      <c r="F27" s="54"/>
      <c r="G27" s="198"/>
      <c r="H27" s="123"/>
      <c r="I27" s="124"/>
      <c r="J27" s="125"/>
      <c r="K27" s="56"/>
      <c r="L27" s="204"/>
      <c r="M27" s="123"/>
      <c r="N27" s="124"/>
      <c r="O27" s="125"/>
      <c r="P27" s="54"/>
      <c r="Q27" s="198"/>
      <c r="R27" s="123"/>
      <c r="S27" s="124"/>
      <c r="T27" s="116"/>
    </row>
    <row r="28" spans="1:25" ht="17.25">
      <c r="A28" s="45" t="s">
        <v>163</v>
      </c>
      <c r="B28" s="196">
        <v>4973</v>
      </c>
      <c r="C28" s="57">
        <f>'Undergrad-12Hours'!B27</f>
        <v>4973</v>
      </c>
      <c r="D28" s="87">
        <f t="shared" ref="D28:D30" si="24">C28-B28</f>
        <v>0</v>
      </c>
      <c r="E28" s="89">
        <f t="shared" ref="E28:E30" si="25">D28/B28</f>
        <v>0</v>
      </c>
      <c r="F28" s="48"/>
      <c r="G28" s="201">
        <v>9923</v>
      </c>
      <c r="H28" s="57">
        <f>'Undergrad-12Hours'!P27</f>
        <v>9923</v>
      </c>
      <c r="I28" s="87">
        <f t="shared" ref="I28:I30" si="26">H28-G28</f>
        <v>0</v>
      </c>
      <c r="J28" s="89">
        <f t="shared" ref="J28:J30" si="27">I28/G28</f>
        <v>0</v>
      </c>
      <c r="K28" s="46"/>
      <c r="L28" s="196">
        <v>4973</v>
      </c>
      <c r="M28" s="57">
        <f>'Undergrad-15Hours'!B27</f>
        <v>4973</v>
      </c>
      <c r="N28" s="87">
        <f t="shared" ref="N28:N30" si="28">M28-L28</f>
        <v>0</v>
      </c>
      <c r="O28" s="89">
        <f t="shared" ref="O28:O30" si="29">N28/L28</f>
        <v>0</v>
      </c>
      <c r="P28" s="48"/>
      <c r="Q28" s="201">
        <v>9923</v>
      </c>
      <c r="R28" s="57">
        <f>'Undergrad-15Hours'!P27</f>
        <v>9923</v>
      </c>
      <c r="S28" s="87">
        <f t="shared" ref="S28:S30" si="30">R28-Q28</f>
        <v>0</v>
      </c>
      <c r="T28" s="105">
        <f t="shared" ref="T28:T30" si="31">S28/Q28</f>
        <v>0</v>
      </c>
    </row>
    <row r="29" spans="1:25" ht="17.25">
      <c r="A29" s="45" t="s">
        <v>168</v>
      </c>
      <c r="B29" s="196">
        <v>4236</v>
      </c>
      <c r="C29" s="57">
        <f>'Undergrad-12Hours'!B28</f>
        <v>4482</v>
      </c>
      <c r="D29" s="87">
        <f t="shared" si="24"/>
        <v>246</v>
      </c>
      <c r="E29" s="89">
        <f t="shared" si="25"/>
        <v>5.8073654390934842E-2</v>
      </c>
      <c r="F29" s="48"/>
      <c r="G29" s="201">
        <v>7740</v>
      </c>
      <c r="H29" s="57">
        <f>'Undergrad-12Hours'!P28</f>
        <v>8466</v>
      </c>
      <c r="I29" s="87">
        <f t="shared" si="26"/>
        <v>726</v>
      </c>
      <c r="J29" s="89">
        <f t="shared" si="27"/>
        <v>9.3798449612403106E-2</v>
      </c>
      <c r="K29" s="46"/>
      <c r="L29" s="196">
        <v>4236</v>
      </c>
      <c r="M29" s="57">
        <f>'Undergrad-15Hours'!B28</f>
        <v>4482</v>
      </c>
      <c r="N29" s="87">
        <f t="shared" si="28"/>
        <v>246</v>
      </c>
      <c r="O29" s="89">
        <f t="shared" si="29"/>
        <v>5.8073654390934842E-2</v>
      </c>
      <c r="P29" s="48"/>
      <c r="Q29" s="201">
        <v>7772</v>
      </c>
      <c r="R29" s="57">
        <f>'Undergrad-15Hours'!P28</f>
        <v>8466</v>
      </c>
      <c r="S29" s="87">
        <f t="shared" si="30"/>
        <v>694</v>
      </c>
      <c r="T29" s="105">
        <f t="shared" si="31"/>
        <v>8.9294904786412763E-2</v>
      </c>
    </row>
    <row r="30" spans="1:25" ht="15.75" thickBot="1">
      <c r="A30" s="117" t="s">
        <v>34</v>
      </c>
      <c r="B30" s="197">
        <v>2618</v>
      </c>
      <c r="C30" s="118">
        <f>'Undergrad-12Hours'!B29</f>
        <v>2618</v>
      </c>
      <c r="D30" s="99">
        <f t="shared" si="24"/>
        <v>0</v>
      </c>
      <c r="E30" s="100">
        <f t="shared" si="25"/>
        <v>0</v>
      </c>
      <c r="F30" s="102"/>
      <c r="G30" s="202">
        <v>4349.5</v>
      </c>
      <c r="H30" s="118">
        <f>'Undergrad-12Hours'!P29</f>
        <v>4349.5</v>
      </c>
      <c r="I30" s="99">
        <f t="shared" si="26"/>
        <v>0</v>
      </c>
      <c r="J30" s="100">
        <f t="shared" si="27"/>
        <v>0</v>
      </c>
      <c r="K30" s="120"/>
      <c r="L30" s="197">
        <v>2618</v>
      </c>
      <c r="M30" s="118">
        <f>'Undergrad-15Hours'!B29</f>
        <v>2618</v>
      </c>
      <c r="N30" s="99">
        <f t="shared" si="28"/>
        <v>0</v>
      </c>
      <c r="O30" s="100">
        <f t="shared" si="29"/>
        <v>0</v>
      </c>
      <c r="P30" s="102"/>
      <c r="Q30" s="202">
        <v>4379.5</v>
      </c>
      <c r="R30" s="118">
        <f>'Undergrad-15Hours'!P29</f>
        <v>4379.5</v>
      </c>
      <c r="S30" s="99">
        <f t="shared" si="30"/>
        <v>0</v>
      </c>
      <c r="T30" s="106">
        <f t="shared" si="31"/>
        <v>0</v>
      </c>
    </row>
    <row r="31" spans="1:25">
      <c r="A31" s="122" t="s">
        <v>35</v>
      </c>
      <c r="B31" s="198"/>
      <c r="C31" s="123"/>
      <c r="D31" s="124"/>
      <c r="E31" s="125"/>
      <c r="F31" s="54"/>
      <c r="G31" s="198"/>
      <c r="H31" s="123"/>
      <c r="I31" s="124"/>
      <c r="J31" s="125"/>
      <c r="K31" s="56"/>
      <c r="L31" s="204"/>
      <c r="M31" s="123"/>
      <c r="N31" s="124"/>
      <c r="O31" s="125"/>
      <c r="P31" s="54"/>
      <c r="Q31" s="198"/>
      <c r="R31" s="123"/>
      <c r="S31" s="124"/>
      <c r="T31" s="116"/>
    </row>
    <row r="32" spans="1:25">
      <c r="A32" s="45" t="s">
        <v>36</v>
      </c>
      <c r="B32" s="196">
        <v>3086.08</v>
      </c>
      <c r="C32" s="57">
        <f>'Undergrad-12Hours'!B31</f>
        <v>3086.08</v>
      </c>
      <c r="D32" s="87">
        <f t="shared" ref="D32:D43" si="32">C32-B32</f>
        <v>0</v>
      </c>
      <c r="E32" s="89">
        <f t="shared" ref="E32:E43" si="33">D32/B32</f>
        <v>0</v>
      </c>
      <c r="F32" s="48"/>
      <c r="G32" s="201">
        <v>4321.3600000000006</v>
      </c>
      <c r="H32" s="57">
        <f>'Undergrad-12Hours'!P31</f>
        <v>4321.3600000000006</v>
      </c>
      <c r="I32" s="87">
        <f t="shared" ref="I32:I43" si="34">H32-G32</f>
        <v>0</v>
      </c>
      <c r="J32" s="89">
        <f t="shared" ref="J32:J43" si="35">I32/G32</f>
        <v>0</v>
      </c>
      <c r="K32" s="46"/>
      <c r="L32" s="196">
        <v>3086.08</v>
      </c>
      <c r="M32" s="57">
        <f>'Undergrad-15Hours'!B31</f>
        <v>3086.08</v>
      </c>
      <c r="N32" s="87">
        <f t="shared" ref="N32:N43" si="36">M32-L32</f>
        <v>0</v>
      </c>
      <c r="O32" s="89">
        <f t="shared" ref="O32:O43" si="37">N32/L32</f>
        <v>0</v>
      </c>
      <c r="P32" s="48"/>
      <c r="Q32" s="201">
        <v>4321.3600000000006</v>
      </c>
      <c r="R32" s="57">
        <f>'Undergrad-15Hours'!P31</f>
        <v>4321.3600000000006</v>
      </c>
      <c r="S32" s="87">
        <f t="shared" ref="S32:S43" si="38">R32-Q32</f>
        <v>0</v>
      </c>
      <c r="T32" s="105">
        <f t="shared" ref="T32:T43" si="39">S32/Q32</f>
        <v>0</v>
      </c>
    </row>
    <row r="33" spans="1:20">
      <c r="A33" s="45" t="s">
        <v>37</v>
      </c>
      <c r="B33" s="196">
        <v>3214.15</v>
      </c>
      <c r="C33" s="57">
        <f>'Undergrad-12Hours'!B32</f>
        <v>3214.15</v>
      </c>
      <c r="D33" s="87">
        <f t="shared" si="32"/>
        <v>0</v>
      </c>
      <c r="E33" s="89">
        <f t="shared" si="33"/>
        <v>0</v>
      </c>
      <c r="F33" s="48"/>
      <c r="G33" s="201">
        <v>4433.04</v>
      </c>
      <c r="H33" s="57">
        <f>'Undergrad-12Hours'!P32</f>
        <v>4433.04</v>
      </c>
      <c r="I33" s="87">
        <f t="shared" si="34"/>
        <v>0</v>
      </c>
      <c r="J33" s="89">
        <f t="shared" si="35"/>
        <v>0</v>
      </c>
      <c r="K33" s="46"/>
      <c r="L33" s="196">
        <v>3214.15</v>
      </c>
      <c r="M33" s="57">
        <f>'Undergrad-15Hours'!B32</f>
        <v>3214.15</v>
      </c>
      <c r="N33" s="87">
        <f t="shared" si="36"/>
        <v>0</v>
      </c>
      <c r="O33" s="89">
        <f t="shared" si="37"/>
        <v>0</v>
      </c>
      <c r="P33" s="48"/>
      <c r="Q33" s="201">
        <v>5267.15</v>
      </c>
      <c r="R33" s="57">
        <f>'Undergrad-15Hours'!P32</f>
        <v>5267.15</v>
      </c>
      <c r="S33" s="87">
        <f t="shared" si="38"/>
        <v>0</v>
      </c>
      <c r="T33" s="105">
        <f t="shared" si="39"/>
        <v>0</v>
      </c>
    </row>
    <row r="34" spans="1:20">
      <c r="A34" s="45" t="s">
        <v>38</v>
      </c>
      <c r="B34" s="196">
        <v>3214.15</v>
      </c>
      <c r="C34" s="57">
        <f>'Undergrad-12Hours'!B33</f>
        <v>3214.15</v>
      </c>
      <c r="D34" s="87">
        <f t="shared" si="32"/>
        <v>0</v>
      </c>
      <c r="E34" s="89">
        <f t="shared" si="33"/>
        <v>0</v>
      </c>
      <c r="F34" s="48"/>
      <c r="G34" s="201">
        <v>4279.04</v>
      </c>
      <c r="H34" s="57">
        <f>'Undergrad-12Hours'!P33</f>
        <v>4279.04</v>
      </c>
      <c r="I34" s="87">
        <f t="shared" si="34"/>
        <v>0</v>
      </c>
      <c r="J34" s="89">
        <f t="shared" si="35"/>
        <v>0</v>
      </c>
      <c r="K34" s="46"/>
      <c r="L34" s="196">
        <v>3214.15</v>
      </c>
      <c r="M34" s="57">
        <f>'Undergrad-15Hours'!B33</f>
        <v>3214.15</v>
      </c>
      <c r="N34" s="87">
        <f t="shared" si="36"/>
        <v>0</v>
      </c>
      <c r="O34" s="89">
        <f t="shared" si="37"/>
        <v>0</v>
      </c>
      <c r="P34" s="48"/>
      <c r="Q34" s="201">
        <v>4278.87</v>
      </c>
      <c r="R34" s="57">
        <f>'Undergrad-15Hours'!P33</f>
        <v>4278.87</v>
      </c>
      <c r="S34" s="87">
        <f t="shared" si="38"/>
        <v>0</v>
      </c>
      <c r="T34" s="105">
        <f t="shared" si="39"/>
        <v>0</v>
      </c>
    </row>
    <row r="35" spans="1:20">
      <c r="A35" s="45" t="s">
        <v>39</v>
      </c>
      <c r="B35" s="196">
        <v>3214.15</v>
      </c>
      <c r="C35" s="57">
        <f>'Undergrad-12Hours'!B34</f>
        <v>3214.15</v>
      </c>
      <c r="D35" s="87">
        <f t="shared" si="32"/>
        <v>0</v>
      </c>
      <c r="E35" s="89">
        <f t="shared" si="33"/>
        <v>0</v>
      </c>
      <c r="F35" s="48"/>
      <c r="G35" s="201">
        <v>4219.04</v>
      </c>
      <c r="H35" s="57">
        <f>'Undergrad-12Hours'!P34</f>
        <v>4219.04</v>
      </c>
      <c r="I35" s="87">
        <f t="shared" si="34"/>
        <v>0</v>
      </c>
      <c r="J35" s="89">
        <f t="shared" si="35"/>
        <v>0</v>
      </c>
      <c r="K35" s="46"/>
      <c r="L35" s="196">
        <v>3214.15</v>
      </c>
      <c r="M35" s="57">
        <f>'Undergrad-15Hours'!B34</f>
        <v>3214.15</v>
      </c>
      <c r="N35" s="87">
        <f t="shared" si="36"/>
        <v>0</v>
      </c>
      <c r="O35" s="89">
        <f t="shared" si="37"/>
        <v>0</v>
      </c>
      <c r="P35" s="48"/>
      <c r="Q35" s="201">
        <v>4219.04</v>
      </c>
      <c r="R35" s="57">
        <f>'Undergrad-15Hours'!P34</f>
        <v>4219.04</v>
      </c>
      <c r="S35" s="87">
        <f t="shared" si="38"/>
        <v>0</v>
      </c>
      <c r="T35" s="105">
        <f t="shared" si="39"/>
        <v>0</v>
      </c>
    </row>
    <row r="36" spans="1:20">
      <c r="A36" s="45" t="s">
        <v>40</v>
      </c>
      <c r="B36" s="196">
        <v>3214.15</v>
      </c>
      <c r="C36" s="57">
        <f>'Undergrad-12Hours'!B35</f>
        <v>3214.15</v>
      </c>
      <c r="D36" s="87">
        <f t="shared" si="32"/>
        <v>0</v>
      </c>
      <c r="E36" s="89">
        <f t="shared" si="33"/>
        <v>0</v>
      </c>
      <c r="F36" s="48"/>
      <c r="G36" s="201">
        <v>4199.04</v>
      </c>
      <c r="H36" s="57">
        <f>'Undergrad-12Hours'!P35</f>
        <v>4199.04</v>
      </c>
      <c r="I36" s="87">
        <f t="shared" si="34"/>
        <v>0</v>
      </c>
      <c r="J36" s="89">
        <f t="shared" si="35"/>
        <v>0</v>
      </c>
      <c r="K36" s="46"/>
      <c r="L36" s="196">
        <v>3214.15</v>
      </c>
      <c r="M36" s="57">
        <f>'Undergrad-15Hours'!B35</f>
        <v>3214.15</v>
      </c>
      <c r="N36" s="87">
        <f t="shared" si="36"/>
        <v>0</v>
      </c>
      <c r="O36" s="89">
        <f t="shared" si="37"/>
        <v>0</v>
      </c>
      <c r="P36" s="48"/>
      <c r="Q36" s="201">
        <v>4199.04</v>
      </c>
      <c r="R36" s="57">
        <f>'Undergrad-15Hours'!P35</f>
        <v>4199.04</v>
      </c>
      <c r="S36" s="87">
        <f t="shared" si="38"/>
        <v>0</v>
      </c>
      <c r="T36" s="105">
        <f t="shared" si="39"/>
        <v>0</v>
      </c>
    </row>
    <row r="37" spans="1:20">
      <c r="A37" s="45" t="s">
        <v>41</v>
      </c>
      <c r="B37" s="196">
        <v>3214.15</v>
      </c>
      <c r="C37" s="57">
        <f>'Undergrad-12Hours'!B36</f>
        <v>3214.15</v>
      </c>
      <c r="D37" s="87">
        <f t="shared" si="32"/>
        <v>0</v>
      </c>
      <c r="E37" s="89">
        <f t="shared" si="33"/>
        <v>0</v>
      </c>
      <c r="F37" s="48"/>
      <c r="G37" s="201">
        <v>4255.04</v>
      </c>
      <c r="H37" s="57">
        <f>'Undergrad-12Hours'!P36</f>
        <v>4255.04</v>
      </c>
      <c r="I37" s="87">
        <f t="shared" si="34"/>
        <v>0</v>
      </c>
      <c r="J37" s="89">
        <f t="shared" si="35"/>
        <v>0</v>
      </c>
      <c r="K37" s="46"/>
      <c r="L37" s="196">
        <v>3214.15</v>
      </c>
      <c r="M37" s="57">
        <f>'Undergrad-15Hours'!B36</f>
        <v>3214.15</v>
      </c>
      <c r="N37" s="87">
        <f t="shared" si="36"/>
        <v>0</v>
      </c>
      <c r="O37" s="89">
        <f t="shared" si="37"/>
        <v>0</v>
      </c>
      <c r="P37" s="48"/>
      <c r="Q37" s="201">
        <v>4255.04</v>
      </c>
      <c r="R37" s="57">
        <f>'Undergrad-15Hours'!P36</f>
        <v>4255.04</v>
      </c>
      <c r="S37" s="87">
        <f t="shared" si="38"/>
        <v>0</v>
      </c>
      <c r="T37" s="105">
        <f t="shared" si="39"/>
        <v>0</v>
      </c>
    </row>
    <row r="38" spans="1:20">
      <c r="A38" s="45" t="s">
        <v>59</v>
      </c>
      <c r="B38" s="196">
        <v>3214.15</v>
      </c>
      <c r="C38" s="57">
        <f>'Undergrad-12Hours'!B37</f>
        <v>3214.15</v>
      </c>
      <c r="D38" s="87">
        <f t="shared" si="32"/>
        <v>0</v>
      </c>
      <c r="E38" s="89">
        <f t="shared" si="33"/>
        <v>0</v>
      </c>
      <c r="F38" s="48"/>
      <c r="G38" s="201">
        <v>4203.04</v>
      </c>
      <c r="H38" s="57">
        <f>'Undergrad-12Hours'!P37</f>
        <v>4299.04</v>
      </c>
      <c r="I38" s="87">
        <f t="shared" si="34"/>
        <v>96</v>
      </c>
      <c r="J38" s="89">
        <f t="shared" si="35"/>
        <v>2.2840610605656859E-2</v>
      </c>
      <c r="K38" s="46"/>
      <c r="L38" s="196">
        <v>3214.15</v>
      </c>
      <c r="M38" s="57">
        <f>'Undergrad-15Hours'!B37</f>
        <v>3214.15</v>
      </c>
      <c r="N38" s="87">
        <f t="shared" si="36"/>
        <v>0</v>
      </c>
      <c r="O38" s="89">
        <f t="shared" si="37"/>
        <v>0</v>
      </c>
      <c r="P38" s="48"/>
      <c r="Q38" s="201">
        <v>4203.04</v>
      </c>
      <c r="R38" s="57">
        <f>'Undergrad-15Hours'!P37</f>
        <v>4299.04</v>
      </c>
      <c r="S38" s="87">
        <f t="shared" si="38"/>
        <v>96</v>
      </c>
      <c r="T38" s="105">
        <f t="shared" si="39"/>
        <v>2.2840610605656859E-2</v>
      </c>
    </row>
    <row r="39" spans="1:20">
      <c r="A39" s="45" t="s">
        <v>42</v>
      </c>
      <c r="B39" s="196">
        <v>3214.15</v>
      </c>
      <c r="C39" s="57">
        <f>'Undergrad-12Hours'!B38</f>
        <v>3214.15</v>
      </c>
      <c r="D39" s="87">
        <f t="shared" si="32"/>
        <v>0</v>
      </c>
      <c r="E39" s="89">
        <f t="shared" si="33"/>
        <v>0</v>
      </c>
      <c r="F39" s="48"/>
      <c r="G39" s="201">
        <v>4209.04</v>
      </c>
      <c r="H39" s="57">
        <f>'Undergrad-12Hours'!P38</f>
        <v>4209.04</v>
      </c>
      <c r="I39" s="87">
        <f>H39-G39</f>
        <v>0</v>
      </c>
      <c r="J39" s="89">
        <f t="shared" si="35"/>
        <v>0</v>
      </c>
      <c r="K39" s="46"/>
      <c r="L39" s="196">
        <v>3214.15</v>
      </c>
      <c r="M39" s="57">
        <f>'Undergrad-15Hours'!B38</f>
        <v>3214.15</v>
      </c>
      <c r="N39" s="87">
        <f t="shared" si="36"/>
        <v>0</v>
      </c>
      <c r="O39" s="89">
        <f t="shared" si="37"/>
        <v>0</v>
      </c>
      <c r="P39" s="48"/>
      <c r="Q39" s="201">
        <v>4209.04</v>
      </c>
      <c r="R39" s="57">
        <f>'Undergrad-15Hours'!P38</f>
        <v>4209.04</v>
      </c>
      <c r="S39" s="87">
        <f t="shared" si="38"/>
        <v>0</v>
      </c>
      <c r="T39" s="105">
        <f t="shared" si="39"/>
        <v>0</v>
      </c>
    </row>
    <row r="40" spans="1:20">
      <c r="A40" s="45" t="s">
        <v>43</v>
      </c>
      <c r="B40" s="196">
        <v>3214.15</v>
      </c>
      <c r="C40" s="57">
        <f>'Undergrad-12Hours'!B39</f>
        <v>3214.15</v>
      </c>
      <c r="D40" s="87">
        <f t="shared" si="32"/>
        <v>0</v>
      </c>
      <c r="E40" s="89">
        <f t="shared" si="33"/>
        <v>0</v>
      </c>
      <c r="F40" s="48"/>
      <c r="G40" s="201">
        <v>4245.04</v>
      </c>
      <c r="H40" s="57">
        <f>'Undergrad-12Hours'!P39</f>
        <v>4245.04</v>
      </c>
      <c r="I40" s="87">
        <f t="shared" si="34"/>
        <v>0</v>
      </c>
      <c r="J40" s="89">
        <f t="shared" si="35"/>
        <v>0</v>
      </c>
      <c r="K40" s="46"/>
      <c r="L40" s="196">
        <v>3214.15</v>
      </c>
      <c r="M40" s="57">
        <f>'Undergrad-15Hours'!B39</f>
        <v>3214.15</v>
      </c>
      <c r="N40" s="87">
        <f t="shared" si="36"/>
        <v>0</v>
      </c>
      <c r="O40" s="89">
        <f t="shared" si="37"/>
        <v>0</v>
      </c>
      <c r="P40" s="48"/>
      <c r="Q40" s="201">
        <v>4245.04</v>
      </c>
      <c r="R40" s="57">
        <f>'Undergrad-15Hours'!P39</f>
        <v>4245.04</v>
      </c>
      <c r="S40" s="87">
        <f t="shared" si="38"/>
        <v>0</v>
      </c>
      <c r="T40" s="105">
        <f t="shared" si="39"/>
        <v>0</v>
      </c>
    </row>
    <row r="41" spans="1:20">
      <c r="A41" s="45" t="s">
        <v>44</v>
      </c>
      <c r="B41" s="196">
        <v>3214.15</v>
      </c>
      <c r="C41" s="57">
        <f>'Undergrad-12Hours'!B40</f>
        <v>3214.15</v>
      </c>
      <c r="D41" s="87">
        <f t="shared" si="32"/>
        <v>0</v>
      </c>
      <c r="E41" s="89">
        <f t="shared" si="33"/>
        <v>0</v>
      </c>
      <c r="F41" s="48"/>
      <c r="G41" s="201">
        <v>4184.87</v>
      </c>
      <c r="H41" s="57">
        <f>'Undergrad-12Hours'!P40</f>
        <v>4334.87</v>
      </c>
      <c r="I41" s="87">
        <f t="shared" si="34"/>
        <v>150</v>
      </c>
      <c r="J41" s="89">
        <f t="shared" si="35"/>
        <v>3.584340732209125E-2</v>
      </c>
      <c r="K41" s="46"/>
      <c r="L41" s="196">
        <v>3214.15</v>
      </c>
      <c r="M41" s="57">
        <f>'Undergrad-15Hours'!B40</f>
        <v>3214.15</v>
      </c>
      <c r="N41" s="87">
        <f t="shared" si="36"/>
        <v>0</v>
      </c>
      <c r="O41" s="89">
        <f t="shared" si="37"/>
        <v>0</v>
      </c>
      <c r="P41" s="48"/>
      <c r="Q41" s="201">
        <v>4184.87</v>
      </c>
      <c r="R41" s="57">
        <f>'Undergrad-15Hours'!P40</f>
        <v>4334.87</v>
      </c>
      <c r="S41" s="87">
        <f t="shared" si="38"/>
        <v>150</v>
      </c>
      <c r="T41" s="105">
        <f t="shared" si="39"/>
        <v>3.584340732209125E-2</v>
      </c>
    </row>
    <row r="42" spans="1:20">
      <c r="A42" s="45" t="s">
        <v>70</v>
      </c>
      <c r="B42" s="196">
        <v>3214.15</v>
      </c>
      <c r="C42" s="57">
        <f>'Undergrad-12Hours'!B41</f>
        <v>3214.15</v>
      </c>
      <c r="D42" s="87">
        <f t="shared" si="32"/>
        <v>0</v>
      </c>
      <c r="E42" s="89">
        <f t="shared" si="33"/>
        <v>0</v>
      </c>
      <c r="F42" s="48"/>
      <c r="G42" s="201">
        <v>4209.04</v>
      </c>
      <c r="H42" s="57">
        <f>'Undergrad-12Hours'!P41</f>
        <v>4209.04</v>
      </c>
      <c r="I42" s="87">
        <f t="shared" si="34"/>
        <v>0</v>
      </c>
      <c r="J42" s="89">
        <f t="shared" si="35"/>
        <v>0</v>
      </c>
      <c r="K42" s="46"/>
      <c r="L42" s="196">
        <v>3214.15</v>
      </c>
      <c r="M42" s="57">
        <f>'Undergrad-15Hours'!B41</f>
        <v>3214.15</v>
      </c>
      <c r="N42" s="87">
        <f t="shared" si="36"/>
        <v>0</v>
      </c>
      <c r="O42" s="89">
        <f t="shared" si="37"/>
        <v>0</v>
      </c>
      <c r="P42" s="48"/>
      <c r="Q42" s="201">
        <v>4209.04</v>
      </c>
      <c r="R42" s="57">
        <f>'Undergrad-15Hours'!P41</f>
        <v>4209.04</v>
      </c>
      <c r="S42" s="87">
        <f t="shared" si="38"/>
        <v>0</v>
      </c>
      <c r="T42" s="105">
        <f t="shared" si="39"/>
        <v>0</v>
      </c>
    </row>
    <row r="43" spans="1:20" ht="15.75" thickBot="1">
      <c r="A43" s="190" t="s">
        <v>191</v>
      </c>
      <c r="B43" s="199">
        <v>3214.15</v>
      </c>
      <c r="C43" s="58">
        <f>'Undergrad-12Hours'!B42</f>
        <v>3214.15</v>
      </c>
      <c r="D43" s="88">
        <f t="shared" si="32"/>
        <v>0</v>
      </c>
      <c r="E43" s="91">
        <f t="shared" si="33"/>
        <v>0</v>
      </c>
      <c r="F43" s="49"/>
      <c r="G43" s="203">
        <v>4109.04</v>
      </c>
      <c r="H43" s="58">
        <f>'Undergrad-12Hours'!P42</f>
        <v>4149.04</v>
      </c>
      <c r="I43" s="88">
        <f t="shared" si="34"/>
        <v>40</v>
      </c>
      <c r="J43" s="91">
        <f t="shared" si="35"/>
        <v>9.7346338804197574E-3</v>
      </c>
      <c r="K43" s="47"/>
      <c r="L43" s="199">
        <v>3214.15</v>
      </c>
      <c r="M43" s="58">
        <f>'Undergrad-15Hours'!B42</f>
        <v>3214.15</v>
      </c>
      <c r="N43" s="88">
        <f t="shared" si="36"/>
        <v>0</v>
      </c>
      <c r="O43" s="91">
        <f t="shared" si="37"/>
        <v>0</v>
      </c>
      <c r="P43" s="49"/>
      <c r="Q43" s="203">
        <v>4109.04</v>
      </c>
      <c r="R43" s="58">
        <f>'Undergrad-15Hours'!P42</f>
        <v>4149.04</v>
      </c>
      <c r="S43" s="88">
        <f t="shared" si="38"/>
        <v>40</v>
      </c>
      <c r="T43" s="114">
        <f t="shared" si="39"/>
        <v>9.7346338804197574E-3</v>
      </c>
    </row>
    <row r="44" spans="1:20" ht="15.75" thickTop="1"/>
    <row r="45" spans="1:20">
      <c r="A45" s="150" t="s">
        <v>164</v>
      </c>
    </row>
    <row r="46" spans="1:20">
      <c r="A46" s="150" t="s">
        <v>166</v>
      </c>
    </row>
    <row r="47" spans="1:20">
      <c r="A47" s="150" t="s">
        <v>167</v>
      </c>
    </row>
  </sheetData>
  <printOptions horizontalCentered="1"/>
  <pageMargins left="0.25" right="0.25"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6"/>
  <sheetViews>
    <sheetView zoomScale="93" zoomScaleNormal="93" workbookViewId="0">
      <pane xSplit="1" ySplit="5" topLeftCell="B6" activePane="bottomRight" state="frozen"/>
      <selection activeCell="A3" sqref="A3"/>
      <selection pane="topRight" activeCell="A3" sqref="A3"/>
      <selection pane="bottomLeft" activeCell="A3" sqref="A3"/>
      <selection pane="bottomRight" activeCell="AB50" sqref="AB50"/>
    </sheetView>
  </sheetViews>
  <sheetFormatPr defaultRowHeight="15"/>
  <cols>
    <col min="1" max="1" width="26.85546875" customWidth="1"/>
    <col min="3" max="3" width="9.140625" customWidth="1"/>
    <col min="4" max="4" width="11" customWidth="1"/>
    <col min="5" max="5" width="9.140625" bestFit="1" customWidth="1"/>
    <col min="6" max="6" width="1.140625" customWidth="1"/>
    <col min="8" max="8" width="9.140625" customWidth="1"/>
    <col min="9" max="9" width="10.140625" customWidth="1"/>
    <col min="11" max="11" width="1.140625" customWidth="1"/>
    <col min="13" max="13" width="9.140625" customWidth="1"/>
    <col min="14" max="14" width="10.85546875" customWidth="1"/>
    <col min="16" max="16" width="1.140625" customWidth="1"/>
    <col min="18" max="18" width="9.140625" customWidth="1"/>
    <col min="19" max="19" width="10.5703125" customWidth="1"/>
    <col min="21" max="21" width="1.140625" customWidth="1"/>
    <col min="22" max="22" width="10.85546875" bestFit="1" customWidth="1"/>
    <col min="23" max="23" width="10.85546875" customWidth="1"/>
    <col min="24" max="24" width="11.5703125" bestFit="1" customWidth="1"/>
    <col min="26" max="26" width="1.140625" customWidth="1"/>
    <col min="27" max="27" width="10.85546875" bestFit="1" customWidth="1"/>
    <col min="28" max="28" width="10.85546875" customWidth="1"/>
    <col min="29" max="29" width="11.5703125" bestFit="1" customWidth="1"/>
  </cols>
  <sheetData>
    <row r="1" spans="1:30" ht="15.75">
      <c r="A1" s="140" t="s">
        <v>162</v>
      </c>
    </row>
    <row r="2" spans="1:30" ht="15.75">
      <c r="A2" s="140" t="s">
        <v>216</v>
      </c>
    </row>
    <row r="3" spans="1:30" ht="15.75" thickBot="1"/>
    <row r="4" spans="1:30" ht="15.75" thickTop="1">
      <c r="A4" s="96"/>
      <c r="B4" s="95" t="s">
        <v>222</v>
      </c>
      <c r="C4" s="42"/>
      <c r="D4" s="42"/>
      <c r="E4" s="42"/>
      <c r="F4" s="42"/>
      <c r="G4" s="42"/>
      <c r="H4" s="42"/>
      <c r="I4" s="42"/>
      <c r="J4" s="42"/>
      <c r="K4" s="43"/>
      <c r="L4" s="42" t="s">
        <v>223</v>
      </c>
      <c r="M4" s="42"/>
      <c r="N4" s="42"/>
      <c r="O4" s="42"/>
      <c r="P4" s="42"/>
      <c r="Q4" s="42"/>
      <c r="R4" s="42"/>
      <c r="S4" s="42"/>
      <c r="T4" s="44"/>
      <c r="U4" s="43"/>
      <c r="V4" s="60" t="s">
        <v>224</v>
      </c>
      <c r="W4" s="42"/>
      <c r="X4" s="42"/>
      <c r="Y4" s="42"/>
      <c r="Z4" s="42"/>
      <c r="AA4" s="42"/>
      <c r="AB4" s="42"/>
      <c r="AC4" s="42"/>
      <c r="AD4" s="44"/>
    </row>
    <row r="5" spans="1:3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c r="U5" s="52"/>
      <c r="V5" s="200" t="s">
        <v>199</v>
      </c>
      <c r="W5" s="50" t="s">
        <v>218</v>
      </c>
      <c r="X5" s="50" t="s">
        <v>126</v>
      </c>
      <c r="Y5" s="50" t="s">
        <v>127</v>
      </c>
      <c r="Z5" s="51"/>
      <c r="AA5" s="200" t="s">
        <v>200</v>
      </c>
      <c r="AB5" s="50" t="s">
        <v>219</v>
      </c>
      <c r="AC5" s="50" t="s">
        <v>126</v>
      </c>
      <c r="AD5" s="53" t="s">
        <v>127</v>
      </c>
    </row>
    <row r="6" spans="1:30">
      <c r="A6" s="112" t="s">
        <v>22</v>
      </c>
      <c r="B6" s="195"/>
      <c r="C6" s="54"/>
      <c r="D6" s="54"/>
      <c r="E6" s="54"/>
      <c r="F6" s="54"/>
      <c r="G6" s="195"/>
      <c r="H6" s="54"/>
      <c r="I6" s="54"/>
      <c r="J6" s="54"/>
      <c r="K6" s="104"/>
      <c r="L6" s="195"/>
      <c r="M6" s="54"/>
      <c r="N6" s="54"/>
      <c r="O6" s="54"/>
      <c r="P6" s="54"/>
      <c r="Q6" s="195"/>
      <c r="R6" s="54"/>
      <c r="S6" s="54"/>
      <c r="T6" s="54"/>
      <c r="U6" s="104"/>
      <c r="V6" s="195"/>
      <c r="W6" s="54"/>
      <c r="X6" s="54"/>
      <c r="Y6" s="54"/>
      <c r="Z6" s="103"/>
      <c r="AA6" s="195"/>
      <c r="AB6" s="54"/>
      <c r="AC6" s="54"/>
      <c r="AD6" s="55"/>
    </row>
    <row r="7" spans="1:30">
      <c r="A7" s="108" t="s">
        <v>12</v>
      </c>
      <c r="B7" s="205">
        <v>5110</v>
      </c>
      <c r="C7" s="97">
        <f>'Grad-18Hours'!B6</f>
        <v>5110</v>
      </c>
      <c r="D7" s="92">
        <f>C7-B7</f>
        <v>0</v>
      </c>
      <c r="E7" s="89">
        <f>D7/B7</f>
        <v>0</v>
      </c>
      <c r="F7" s="101"/>
      <c r="G7" s="205">
        <v>7416</v>
      </c>
      <c r="H7" s="97">
        <f>'Grad-18Hours'!P6</f>
        <v>7416</v>
      </c>
      <c r="I7" s="92">
        <f>H7-G7</f>
        <v>0</v>
      </c>
      <c r="J7" s="89">
        <f>I7/G7</f>
        <v>0</v>
      </c>
      <c r="K7" s="52"/>
      <c r="L7" s="205">
        <v>5110</v>
      </c>
      <c r="M7" s="98">
        <f>'Grad-20Hours'!B6</f>
        <v>5110</v>
      </c>
      <c r="N7" s="92">
        <f>M7-L7</f>
        <v>0</v>
      </c>
      <c r="O7" s="89">
        <f>N7/L7</f>
        <v>0</v>
      </c>
      <c r="P7" s="101"/>
      <c r="Q7" s="207">
        <v>7485</v>
      </c>
      <c r="R7" s="98">
        <f>'Grad-20Hours'!P6</f>
        <v>7485</v>
      </c>
      <c r="S7" s="92">
        <f>R7-Q7</f>
        <v>0</v>
      </c>
      <c r="T7" s="89">
        <f>S7/Q7</f>
        <v>0</v>
      </c>
      <c r="U7" s="52"/>
      <c r="V7" s="205">
        <v>5110</v>
      </c>
      <c r="W7" s="98">
        <f>'Grad-24Hours'!B6</f>
        <v>5110</v>
      </c>
      <c r="X7" s="92">
        <f>W7-V7</f>
        <v>0</v>
      </c>
      <c r="Y7" s="89">
        <f>X7/V7</f>
        <v>0</v>
      </c>
      <c r="Z7" s="48"/>
      <c r="AA7" s="207">
        <v>7623</v>
      </c>
      <c r="AB7" s="98">
        <f>'Grad-24Hours'!P6</f>
        <v>7623</v>
      </c>
      <c r="AC7" s="92">
        <f>AB7-AA7</f>
        <v>0</v>
      </c>
      <c r="AD7" s="105">
        <f>AC7/AA7</f>
        <v>0</v>
      </c>
    </row>
    <row r="8" spans="1:30">
      <c r="A8" s="108" t="s">
        <v>13</v>
      </c>
      <c r="B8" s="206">
        <v>4806</v>
      </c>
      <c r="C8" s="93">
        <f>'Grad-18Hours'!B7</f>
        <v>4806</v>
      </c>
      <c r="D8" s="92">
        <f t="shared" ref="D8:D48" si="0">C8-B8</f>
        <v>0</v>
      </c>
      <c r="E8" s="89">
        <f t="shared" ref="E8:E51" si="1">D8/B8</f>
        <v>0</v>
      </c>
      <c r="F8" s="48"/>
      <c r="G8" s="206">
        <v>7994.6</v>
      </c>
      <c r="H8" s="93">
        <f>'Grad-18Hours'!P7</f>
        <v>7994.6</v>
      </c>
      <c r="I8" s="92">
        <f t="shared" ref="I8:I49" si="2">H8-G8</f>
        <v>0</v>
      </c>
      <c r="J8" s="89">
        <f t="shared" ref="J8:J49" si="3">I8/G8</f>
        <v>0</v>
      </c>
      <c r="K8" s="52"/>
      <c r="L8" s="206">
        <v>5151</v>
      </c>
      <c r="M8" s="87">
        <f>'Grad-20Hours'!B7</f>
        <v>5151</v>
      </c>
      <c r="N8" s="92">
        <f t="shared" ref="N8:N49" si="4">M8-L8</f>
        <v>0</v>
      </c>
      <c r="O8" s="89">
        <f t="shared" ref="O8:O49" si="5">N8/L8</f>
        <v>0</v>
      </c>
      <c r="P8" s="48"/>
      <c r="Q8" s="208">
        <v>8700.9</v>
      </c>
      <c r="R8" s="87">
        <f>'Grad-20Hours'!P7</f>
        <v>8700.9</v>
      </c>
      <c r="S8" s="92">
        <f t="shared" ref="S8:S49" si="6">R8-Q8</f>
        <v>0</v>
      </c>
      <c r="T8" s="89">
        <f t="shared" ref="T8:T49" si="7">S8/Q8</f>
        <v>0</v>
      </c>
      <c r="U8" s="52"/>
      <c r="V8" s="206">
        <v>5841</v>
      </c>
      <c r="W8" s="87">
        <f>'Grad-24Hours'!B7</f>
        <v>5841</v>
      </c>
      <c r="X8" s="92">
        <f t="shared" ref="X8:X49" si="8">W8-V8</f>
        <v>0</v>
      </c>
      <c r="Y8" s="89">
        <f t="shared" ref="Y8:Y49" si="9">X8/V8</f>
        <v>0</v>
      </c>
      <c r="Z8" s="48"/>
      <c r="AA8" s="208">
        <v>10112.5</v>
      </c>
      <c r="AB8" s="87">
        <f>'Grad-24Hours'!P7</f>
        <v>10112.5</v>
      </c>
      <c r="AC8" s="92">
        <f t="shared" ref="AC8:AC48" si="10">AB8-AA8</f>
        <v>0</v>
      </c>
      <c r="AD8" s="105">
        <f t="shared" ref="AD8:AD49" si="11">AC8/AA8</f>
        <v>0</v>
      </c>
    </row>
    <row r="9" spans="1:30">
      <c r="A9" s="108" t="s">
        <v>14</v>
      </c>
      <c r="B9" s="206">
        <v>5702.74</v>
      </c>
      <c r="C9" s="93">
        <f>'Grad-18Hours'!B8</f>
        <v>5702.74</v>
      </c>
      <c r="D9" s="92">
        <f t="shared" si="0"/>
        <v>0</v>
      </c>
      <c r="E9" s="89">
        <f t="shared" si="1"/>
        <v>0</v>
      </c>
      <c r="F9" s="48"/>
      <c r="G9" s="206">
        <v>8496.8799999999992</v>
      </c>
      <c r="H9" s="93">
        <f>'Grad-18Hours'!P8</f>
        <v>8506.8799999999992</v>
      </c>
      <c r="I9" s="92">
        <f t="shared" si="2"/>
        <v>10</v>
      </c>
      <c r="J9" s="89">
        <f t="shared" si="3"/>
        <v>1.176902580711979E-3</v>
      </c>
      <c r="K9" s="52"/>
      <c r="L9" s="206">
        <v>5702.74</v>
      </c>
      <c r="M9" s="87">
        <f>'Grad-20Hours'!B8</f>
        <v>5702.74</v>
      </c>
      <c r="N9" s="92">
        <f t="shared" si="4"/>
        <v>0</v>
      </c>
      <c r="O9" s="89">
        <f t="shared" si="5"/>
        <v>0</v>
      </c>
      <c r="P9" s="48"/>
      <c r="Q9" s="208">
        <v>8637.48</v>
      </c>
      <c r="R9" s="87">
        <f>'Grad-20Hours'!P8</f>
        <v>8647.48</v>
      </c>
      <c r="S9" s="92">
        <f t="shared" si="6"/>
        <v>10</v>
      </c>
      <c r="T9" s="89">
        <f t="shared" si="7"/>
        <v>1.1577450830566323E-3</v>
      </c>
      <c r="U9" s="52"/>
      <c r="V9" s="206">
        <v>5702.74</v>
      </c>
      <c r="W9" s="87">
        <f>'Grad-24Hours'!B8</f>
        <v>5702.74</v>
      </c>
      <c r="X9" s="92">
        <f t="shared" si="8"/>
        <v>0</v>
      </c>
      <c r="Y9" s="89">
        <f t="shared" si="9"/>
        <v>0</v>
      </c>
      <c r="Z9" s="48"/>
      <c r="AA9" s="208">
        <v>8918.68</v>
      </c>
      <c r="AB9" s="87">
        <f>'Grad-24Hours'!P8</f>
        <v>8928.68</v>
      </c>
      <c r="AC9" s="92">
        <f t="shared" si="10"/>
        <v>10</v>
      </c>
      <c r="AD9" s="105">
        <f t="shared" si="11"/>
        <v>1.1212421569111123E-3</v>
      </c>
    </row>
    <row r="10" spans="1:30">
      <c r="A10" s="108" t="s">
        <v>15</v>
      </c>
      <c r="B10" s="206">
        <v>5686</v>
      </c>
      <c r="C10" s="93">
        <f>'Grad-18Hours'!B9</f>
        <v>5686</v>
      </c>
      <c r="D10" s="92">
        <f t="shared" si="0"/>
        <v>0</v>
      </c>
      <c r="E10" s="89">
        <f t="shared" si="1"/>
        <v>0</v>
      </c>
      <c r="F10" s="48"/>
      <c r="G10" s="206">
        <v>8254</v>
      </c>
      <c r="H10" s="93">
        <f>'Grad-18Hours'!P9</f>
        <v>8236</v>
      </c>
      <c r="I10" s="92">
        <f t="shared" si="2"/>
        <v>-18</v>
      </c>
      <c r="J10" s="89">
        <f t="shared" si="3"/>
        <v>-2.1807608432275259E-3</v>
      </c>
      <c r="K10" s="52"/>
      <c r="L10" s="206">
        <v>5686</v>
      </c>
      <c r="M10" s="87">
        <f>'Grad-20Hours'!B9</f>
        <v>5686</v>
      </c>
      <c r="N10" s="92">
        <f t="shared" si="4"/>
        <v>0</v>
      </c>
      <c r="O10" s="89">
        <f t="shared" si="5"/>
        <v>0</v>
      </c>
      <c r="P10" s="48"/>
      <c r="Q10" s="208">
        <v>8443</v>
      </c>
      <c r="R10" s="87">
        <f>'Grad-20Hours'!P9</f>
        <v>8423</v>
      </c>
      <c r="S10" s="92">
        <f t="shared" si="6"/>
        <v>-20</v>
      </c>
      <c r="T10" s="89">
        <f t="shared" si="7"/>
        <v>-2.3688262465948124E-3</v>
      </c>
      <c r="U10" s="52"/>
      <c r="V10" s="206">
        <v>5686</v>
      </c>
      <c r="W10" s="87">
        <f>'Grad-24Hours'!B9</f>
        <v>5686</v>
      </c>
      <c r="X10" s="92">
        <f t="shared" si="8"/>
        <v>0</v>
      </c>
      <c r="Y10" s="89">
        <f t="shared" si="9"/>
        <v>0</v>
      </c>
      <c r="Z10" s="48"/>
      <c r="AA10" s="208">
        <v>8809</v>
      </c>
      <c r="AB10" s="87">
        <f>'Grad-24Hours'!P9</f>
        <v>8785</v>
      </c>
      <c r="AC10" s="92">
        <f t="shared" si="10"/>
        <v>-24</v>
      </c>
      <c r="AD10" s="105">
        <f t="shared" si="11"/>
        <v>-2.7244863208082644E-3</v>
      </c>
    </row>
    <row r="11" spans="1:30">
      <c r="A11" s="108" t="s">
        <v>16</v>
      </c>
      <c r="B11" s="206">
        <v>5738</v>
      </c>
      <c r="C11" s="93">
        <f>'Grad-18Hours'!B10</f>
        <v>5738</v>
      </c>
      <c r="D11" s="92">
        <f t="shared" si="0"/>
        <v>0</v>
      </c>
      <c r="E11" s="89">
        <f t="shared" si="1"/>
        <v>0</v>
      </c>
      <c r="F11" s="48"/>
      <c r="G11" s="206">
        <v>9806</v>
      </c>
      <c r="H11" s="93">
        <f>'Grad-18Hours'!P10</f>
        <v>9806</v>
      </c>
      <c r="I11" s="92">
        <f t="shared" si="2"/>
        <v>0</v>
      </c>
      <c r="J11" s="89">
        <f t="shared" si="3"/>
        <v>0</v>
      </c>
      <c r="K11" s="52"/>
      <c r="L11" s="206">
        <v>5738</v>
      </c>
      <c r="M11" s="87">
        <f>'Grad-20Hours'!B10</f>
        <v>5738</v>
      </c>
      <c r="N11" s="92">
        <f t="shared" si="4"/>
        <v>0</v>
      </c>
      <c r="O11" s="89">
        <f t="shared" si="5"/>
        <v>0</v>
      </c>
      <c r="P11" s="48"/>
      <c r="Q11" s="208">
        <v>9856</v>
      </c>
      <c r="R11" s="87">
        <f>'Grad-20Hours'!P10</f>
        <v>9856</v>
      </c>
      <c r="S11" s="92">
        <f t="shared" si="6"/>
        <v>0</v>
      </c>
      <c r="T11" s="89">
        <f t="shared" si="7"/>
        <v>0</v>
      </c>
      <c r="U11" s="52"/>
      <c r="V11" s="206">
        <v>5738</v>
      </c>
      <c r="W11" s="87">
        <f>'Grad-24Hours'!B10</f>
        <v>5738</v>
      </c>
      <c r="X11" s="92">
        <f t="shared" si="8"/>
        <v>0</v>
      </c>
      <c r="Y11" s="89">
        <f t="shared" si="9"/>
        <v>0</v>
      </c>
      <c r="Z11" s="48"/>
      <c r="AA11" s="208">
        <v>9986</v>
      </c>
      <c r="AB11" s="87">
        <f>'Grad-24Hours'!P10</f>
        <v>9956</v>
      </c>
      <c r="AC11" s="92">
        <f t="shared" si="10"/>
        <v>-30</v>
      </c>
      <c r="AD11" s="105">
        <f t="shared" si="11"/>
        <v>-3.004205888243541E-3</v>
      </c>
    </row>
    <row r="12" spans="1:30">
      <c r="A12" s="108" t="s">
        <v>17</v>
      </c>
      <c r="B12" s="206">
        <v>6684</v>
      </c>
      <c r="C12" s="93">
        <f>'Grad-18Hours'!B11</f>
        <v>6684</v>
      </c>
      <c r="D12" s="92">
        <f t="shared" si="0"/>
        <v>0</v>
      </c>
      <c r="E12" s="89">
        <f t="shared" si="1"/>
        <v>0</v>
      </c>
      <c r="F12" s="48"/>
      <c r="G12" s="206">
        <v>8830</v>
      </c>
      <c r="H12" s="93">
        <f>'Grad-18Hours'!P11</f>
        <v>8830</v>
      </c>
      <c r="I12" s="92">
        <f t="shared" si="2"/>
        <v>0</v>
      </c>
      <c r="J12" s="89">
        <f t="shared" si="3"/>
        <v>0</v>
      </c>
      <c r="K12" s="52"/>
      <c r="L12" s="206">
        <v>6684</v>
      </c>
      <c r="M12" s="87">
        <f>'Grad-20Hours'!B11</f>
        <v>6684</v>
      </c>
      <c r="N12" s="92">
        <f t="shared" si="4"/>
        <v>0</v>
      </c>
      <c r="O12" s="89">
        <f t="shared" si="5"/>
        <v>0</v>
      </c>
      <c r="P12" s="48"/>
      <c r="Q12" s="208">
        <v>8902</v>
      </c>
      <c r="R12" s="87">
        <f>'Grad-20Hours'!P11</f>
        <v>8902</v>
      </c>
      <c r="S12" s="92">
        <f t="shared" si="6"/>
        <v>0</v>
      </c>
      <c r="T12" s="89">
        <f t="shared" si="7"/>
        <v>0</v>
      </c>
      <c r="U12" s="52"/>
      <c r="V12" s="206">
        <v>6684</v>
      </c>
      <c r="W12" s="87">
        <f>'Grad-24Hours'!B11</f>
        <v>6684</v>
      </c>
      <c r="X12" s="92">
        <f t="shared" si="8"/>
        <v>0</v>
      </c>
      <c r="Y12" s="89">
        <f t="shared" si="9"/>
        <v>0</v>
      </c>
      <c r="Z12" s="48"/>
      <c r="AA12" s="208">
        <v>9046</v>
      </c>
      <c r="AB12" s="87">
        <f>'Grad-24Hours'!P11</f>
        <v>9046</v>
      </c>
      <c r="AC12" s="92">
        <f t="shared" si="10"/>
        <v>0</v>
      </c>
      <c r="AD12" s="105">
        <f t="shared" si="11"/>
        <v>0</v>
      </c>
    </row>
    <row r="13" spans="1:30">
      <c r="A13" s="108" t="s">
        <v>18</v>
      </c>
      <c r="B13" s="206">
        <v>5510.52</v>
      </c>
      <c r="C13" s="93">
        <f>'Grad-18Hours'!B12</f>
        <v>5510.52</v>
      </c>
      <c r="D13" s="92">
        <f t="shared" si="0"/>
        <v>0</v>
      </c>
      <c r="E13" s="89">
        <f t="shared" si="1"/>
        <v>0</v>
      </c>
      <c r="F13" s="48"/>
      <c r="G13" s="206">
        <v>10184</v>
      </c>
      <c r="H13" s="93">
        <f>'Grad-18Hours'!P12</f>
        <v>10184</v>
      </c>
      <c r="I13" s="92">
        <f t="shared" si="2"/>
        <v>0</v>
      </c>
      <c r="J13" s="89">
        <f t="shared" si="3"/>
        <v>0</v>
      </c>
      <c r="K13" s="52"/>
      <c r="L13" s="206">
        <v>5510.52</v>
      </c>
      <c r="M13" s="87">
        <f>'Grad-20Hours'!B12</f>
        <v>5510.52</v>
      </c>
      <c r="N13" s="92">
        <f t="shared" si="4"/>
        <v>0</v>
      </c>
      <c r="O13" s="89">
        <f t="shared" si="5"/>
        <v>0</v>
      </c>
      <c r="P13" s="48"/>
      <c r="Q13" s="208">
        <v>10514</v>
      </c>
      <c r="R13" s="87">
        <f>'Grad-20Hours'!P12</f>
        <v>10514</v>
      </c>
      <c r="S13" s="92">
        <f t="shared" si="6"/>
        <v>0</v>
      </c>
      <c r="T13" s="89">
        <f t="shared" si="7"/>
        <v>0</v>
      </c>
      <c r="U13" s="52"/>
      <c r="V13" s="206">
        <v>5510.52</v>
      </c>
      <c r="W13" s="87">
        <f>'Grad-24Hours'!B12</f>
        <v>5510.52</v>
      </c>
      <c r="X13" s="92">
        <f t="shared" si="8"/>
        <v>0</v>
      </c>
      <c r="Y13" s="89">
        <f t="shared" si="9"/>
        <v>0</v>
      </c>
      <c r="Z13" s="48"/>
      <c r="AA13" s="208">
        <v>11174</v>
      </c>
      <c r="AB13" s="87">
        <f>'Grad-24Hours'!P12</f>
        <v>11174</v>
      </c>
      <c r="AC13" s="92">
        <f t="shared" si="10"/>
        <v>0</v>
      </c>
      <c r="AD13" s="105">
        <f t="shared" si="11"/>
        <v>0</v>
      </c>
    </row>
    <row r="14" spans="1:30">
      <c r="A14" s="108" t="s">
        <v>46</v>
      </c>
      <c r="B14" s="206">
        <v>6489</v>
      </c>
      <c r="C14" s="93">
        <f>'Grad-18Hours'!B13</f>
        <v>6489</v>
      </c>
      <c r="D14" s="92">
        <f t="shared" si="0"/>
        <v>0</v>
      </c>
      <c r="E14" s="89">
        <f t="shared" si="1"/>
        <v>0</v>
      </c>
      <c r="F14" s="48"/>
      <c r="G14" s="206">
        <v>9399</v>
      </c>
      <c r="H14" s="93">
        <f>'Grad-18Hours'!P13</f>
        <v>9399</v>
      </c>
      <c r="I14" s="92">
        <f t="shared" si="2"/>
        <v>0</v>
      </c>
      <c r="J14" s="89">
        <f t="shared" si="3"/>
        <v>0</v>
      </c>
      <c r="K14" s="52"/>
      <c r="L14" s="206">
        <v>6489</v>
      </c>
      <c r="M14" s="87">
        <f>'Grad-20Hours'!B13</f>
        <v>6489</v>
      </c>
      <c r="N14" s="92">
        <f t="shared" si="4"/>
        <v>0</v>
      </c>
      <c r="O14" s="89">
        <f t="shared" si="5"/>
        <v>0</v>
      </c>
      <c r="P14" s="48"/>
      <c r="Q14" s="208">
        <v>9569</v>
      </c>
      <c r="R14" s="87">
        <f>'Grad-20Hours'!P13</f>
        <v>9569</v>
      </c>
      <c r="S14" s="92">
        <f t="shared" si="6"/>
        <v>0</v>
      </c>
      <c r="T14" s="89">
        <f t="shared" si="7"/>
        <v>0</v>
      </c>
      <c r="U14" s="52"/>
      <c r="V14" s="206">
        <v>6489</v>
      </c>
      <c r="W14" s="87">
        <f>'Grad-24Hours'!B13</f>
        <v>6489</v>
      </c>
      <c r="X14" s="92">
        <f t="shared" si="8"/>
        <v>0</v>
      </c>
      <c r="Y14" s="89">
        <f t="shared" si="9"/>
        <v>0</v>
      </c>
      <c r="Z14" s="48"/>
      <c r="AA14" s="208">
        <v>9908</v>
      </c>
      <c r="AB14" s="87">
        <f>'Grad-24Hours'!P13</f>
        <v>9908</v>
      </c>
      <c r="AC14" s="92">
        <f t="shared" si="10"/>
        <v>0</v>
      </c>
      <c r="AD14" s="105">
        <f t="shared" si="11"/>
        <v>0</v>
      </c>
    </row>
    <row r="15" spans="1:30" ht="17.25">
      <c r="A15" s="108" t="s">
        <v>190</v>
      </c>
      <c r="B15" s="206"/>
      <c r="C15" s="93"/>
      <c r="D15" s="92"/>
      <c r="E15" s="90"/>
      <c r="F15" s="48"/>
      <c r="G15" s="206"/>
      <c r="H15" s="93"/>
      <c r="I15" s="92"/>
      <c r="J15" s="89"/>
      <c r="K15" s="52"/>
      <c r="L15" s="206">
        <v>10729</v>
      </c>
      <c r="M15" s="87">
        <f>'Grad-20Hours'!B14</f>
        <v>10729</v>
      </c>
      <c r="N15" s="92">
        <f t="shared" si="4"/>
        <v>0</v>
      </c>
      <c r="O15" s="89">
        <f t="shared" si="5"/>
        <v>0</v>
      </c>
      <c r="P15" s="48"/>
      <c r="Q15" s="208">
        <v>24284</v>
      </c>
      <c r="R15" s="87">
        <f>'Grad-20Hours'!P14</f>
        <v>24284</v>
      </c>
      <c r="S15" s="92">
        <f t="shared" si="6"/>
        <v>0</v>
      </c>
      <c r="T15" s="89">
        <f t="shared" si="7"/>
        <v>0</v>
      </c>
      <c r="U15" s="52"/>
      <c r="V15" s="206">
        <v>10729</v>
      </c>
      <c r="W15" s="87">
        <f>'Grad-24Hours'!B14</f>
        <v>10729</v>
      </c>
      <c r="X15" s="92">
        <f t="shared" si="8"/>
        <v>0</v>
      </c>
      <c r="Y15" s="89">
        <f t="shared" si="9"/>
        <v>0</v>
      </c>
      <c r="Z15" s="48"/>
      <c r="AA15" s="208">
        <v>24673</v>
      </c>
      <c r="AB15" s="87">
        <f>'Grad-24Hours'!P14</f>
        <v>24673</v>
      </c>
      <c r="AC15" s="92">
        <f t="shared" si="10"/>
        <v>0</v>
      </c>
      <c r="AD15" s="105">
        <f t="shared" si="11"/>
        <v>0</v>
      </c>
    </row>
    <row r="16" spans="1:30">
      <c r="A16" s="108" t="s">
        <v>129</v>
      </c>
      <c r="B16" s="206">
        <v>6489</v>
      </c>
      <c r="C16" s="93">
        <f>'Grad-18Hours'!B14</f>
        <v>6489</v>
      </c>
      <c r="D16" s="92">
        <f t="shared" si="0"/>
        <v>0</v>
      </c>
      <c r="E16" s="89">
        <f t="shared" si="1"/>
        <v>0</v>
      </c>
      <c r="F16" s="48"/>
      <c r="G16" s="206">
        <v>10899</v>
      </c>
      <c r="H16" s="93">
        <f>'Grad-18Hours'!P14</f>
        <v>10899</v>
      </c>
      <c r="I16" s="92">
        <f t="shared" si="2"/>
        <v>0</v>
      </c>
      <c r="J16" s="89">
        <f t="shared" si="3"/>
        <v>0</v>
      </c>
      <c r="K16" s="52"/>
      <c r="L16" s="206">
        <v>6489</v>
      </c>
      <c r="M16" s="87">
        <f>'Grad-20Hours'!B15</f>
        <v>6489</v>
      </c>
      <c r="N16" s="92">
        <f t="shared" si="4"/>
        <v>0</v>
      </c>
      <c r="O16" s="89">
        <f t="shared" si="5"/>
        <v>0</v>
      </c>
      <c r="P16" s="48"/>
      <c r="Q16" s="208">
        <v>11069</v>
      </c>
      <c r="R16" s="87">
        <f>'Grad-20Hours'!P15</f>
        <v>11069</v>
      </c>
      <c r="S16" s="92">
        <f t="shared" si="6"/>
        <v>0</v>
      </c>
      <c r="T16" s="89">
        <f t="shared" si="7"/>
        <v>0</v>
      </c>
      <c r="U16" s="52"/>
      <c r="V16" s="206">
        <v>6489</v>
      </c>
      <c r="W16" s="87">
        <f>'Grad-24Hours'!B15</f>
        <v>6489</v>
      </c>
      <c r="X16" s="92">
        <f t="shared" si="8"/>
        <v>0</v>
      </c>
      <c r="Y16" s="89">
        <f t="shared" si="9"/>
        <v>0</v>
      </c>
      <c r="Z16" s="48"/>
      <c r="AA16" s="208">
        <v>11408</v>
      </c>
      <c r="AB16" s="87">
        <f>'Grad-24Hours'!P15</f>
        <v>11408</v>
      </c>
      <c r="AC16" s="92">
        <f t="shared" si="10"/>
        <v>0</v>
      </c>
      <c r="AD16" s="105">
        <f t="shared" si="11"/>
        <v>0</v>
      </c>
    </row>
    <row r="17" spans="1:35" s="216" customFormat="1" ht="32.25">
      <c r="A17" s="233" t="s">
        <v>211</v>
      </c>
      <c r="B17" s="152">
        <v>6489</v>
      </c>
      <c r="C17" s="152">
        <f>'Grad-18Hours'!B15</f>
        <v>6489</v>
      </c>
      <c r="D17" s="153"/>
      <c r="E17" s="147"/>
      <c r="F17" s="148"/>
      <c r="G17" s="152">
        <v>17399</v>
      </c>
      <c r="H17" s="152">
        <f>'Grad-18Hours'!P15</f>
        <v>17399</v>
      </c>
      <c r="I17" s="153"/>
      <c r="J17" s="147"/>
      <c r="K17" s="154"/>
      <c r="L17" s="152">
        <v>6489</v>
      </c>
      <c r="M17" s="146">
        <f>'Grad-20Hours'!B16</f>
        <v>6489</v>
      </c>
      <c r="N17" s="153"/>
      <c r="O17" s="147"/>
      <c r="P17" s="148"/>
      <c r="Q17" s="146">
        <v>17569</v>
      </c>
      <c r="R17" s="146">
        <f>'Grad-20Hours'!P16</f>
        <v>17569</v>
      </c>
      <c r="S17" s="153"/>
      <c r="T17" s="147"/>
      <c r="U17" s="154"/>
      <c r="V17" s="152">
        <v>6489</v>
      </c>
      <c r="W17" s="146">
        <f>'Grad-24Hours'!B16</f>
        <v>6489</v>
      </c>
      <c r="X17" s="153"/>
      <c r="Y17" s="147"/>
      <c r="Z17" s="148"/>
      <c r="AA17" s="146">
        <v>17908</v>
      </c>
      <c r="AB17" s="146">
        <f>'Grad-24Hours'!P16</f>
        <v>17908</v>
      </c>
      <c r="AC17" s="153"/>
      <c r="AD17" s="149"/>
    </row>
    <row r="18" spans="1:35" ht="15.75" thickBot="1">
      <c r="A18" s="109" t="s">
        <v>27</v>
      </c>
      <c r="B18" s="206">
        <v>6090.38</v>
      </c>
      <c r="C18" s="94">
        <f>'Grad-18Hours'!B16</f>
        <v>6090.38</v>
      </c>
      <c r="D18" s="92">
        <f t="shared" si="0"/>
        <v>0</v>
      </c>
      <c r="E18" s="89">
        <f t="shared" si="1"/>
        <v>0</v>
      </c>
      <c r="F18" s="102"/>
      <c r="G18" s="206">
        <v>9288</v>
      </c>
      <c r="H18" s="94">
        <f>'Grad-18Hours'!P16</f>
        <v>9108</v>
      </c>
      <c r="I18" s="92">
        <f t="shared" si="2"/>
        <v>-180</v>
      </c>
      <c r="J18" s="89">
        <f t="shared" si="3"/>
        <v>-1.937984496124031E-2</v>
      </c>
      <c r="K18" s="52"/>
      <c r="L18" s="206">
        <v>6090.38</v>
      </c>
      <c r="M18" s="99">
        <f>'Grad-20Hours'!B17</f>
        <v>6090.38</v>
      </c>
      <c r="N18" s="92">
        <f t="shared" si="4"/>
        <v>0</v>
      </c>
      <c r="O18" s="89">
        <f t="shared" si="5"/>
        <v>0</v>
      </c>
      <c r="P18" s="102"/>
      <c r="Q18" s="208">
        <v>9488</v>
      </c>
      <c r="R18" s="99">
        <f>'Grad-20Hours'!P17</f>
        <v>9288</v>
      </c>
      <c r="S18" s="92">
        <f t="shared" si="6"/>
        <v>-200</v>
      </c>
      <c r="T18" s="89">
        <f t="shared" si="7"/>
        <v>-2.1079258010118045E-2</v>
      </c>
      <c r="U18" s="52"/>
      <c r="V18" s="206">
        <v>6090.38</v>
      </c>
      <c r="W18" s="99">
        <f>'Grad-24Hours'!B17</f>
        <v>6090.38</v>
      </c>
      <c r="X18" s="92">
        <f t="shared" si="8"/>
        <v>0</v>
      </c>
      <c r="Y18" s="89">
        <f t="shared" si="9"/>
        <v>0</v>
      </c>
      <c r="Z18" s="102"/>
      <c r="AA18" s="208">
        <v>9888</v>
      </c>
      <c r="AB18" s="99">
        <f>'Grad-24Hours'!P17</f>
        <v>9648</v>
      </c>
      <c r="AC18" s="92">
        <f t="shared" si="10"/>
        <v>-240</v>
      </c>
      <c r="AD18" s="105">
        <f t="shared" si="11"/>
        <v>-2.4271844660194174E-2</v>
      </c>
    </row>
    <row r="19" spans="1:35">
      <c r="A19" s="112" t="s">
        <v>21</v>
      </c>
      <c r="B19" s="195"/>
      <c r="C19" s="54"/>
      <c r="D19" s="54"/>
      <c r="E19" s="54"/>
      <c r="F19" s="103"/>
      <c r="G19" s="195"/>
      <c r="H19" s="54"/>
      <c r="I19" s="54"/>
      <c r="J19" s="54"/>
      <c r="K19" s="104"/>
      <c r="L19" s="195"/>
      <c r="M19" s="54"/>
      <c r="N19" s="54"/>
      <c r="O19" s="54"/>
      <c r="P19" s="103"/>
      <c r="Q19" s="195"/>
      <c r="R19" s="54"/>
      <c r="S19" s="54"/>
      <c r="T19" s="54"/>
      <c r="U19" s="104"/>
      <c r="V19" s="195"/>
      <c r="W19" s="54"/>
      <c r="X19" s="54"/>
      <c r="Y19" s="54"/>
      <c r="Z19" s="103"/>
      <c r="AA19" s="195"/>
      <c r="AB19" s="54"/>
      <c r="AC19" s="54"/>
      <c r="AD19" s="55"/>
    </row>
    <row r="20" spans="1:35">
      <c r="A20" s="108" t="s">
        <v>23</v>
      </c>
      <c r="B20" s="205">
        <v>8727.85</v>
      </c>
      <c r="C20" s="97">
        <f>'Grad-18Hours'!B18</f>
        <v>8727.85</v>
      </c>
      <c r="D20" s="92">
        <f t="shared" si="0"/>
        <v>0</v>
      </c>
      <c r="E20" s="89">
        <f t="shared" si="1"/>
        <v>0</v>
      </c>
      <c r="F20" s="101"/>
      <c r="G20" s="207">
        <v>12533</v>
      </c>
      <c r="H20" s="98">
        <f>'Grad-18Hours'!P18</f>
        <v>12533</v>
      </c>
      <c r="I20" s="92">
        <f t="shared" si="2"/>
        <v>0</v>
      </c>
      <c r="J20" s="89">
        <f t="shared" si="3"/>
        <v>0</v>
      </c>
      <c r="K20" s="52"/>
      <c r="L20" s="205">
        <v>8861.85</v>
      </c>
      <c r="M20" s="98">
        <f>'Grad-20Hours'!B19</f>
        <v>8861.85</v>
      </c>
      <c r="N20" s="92">
        <f t="shared" si="4"/>
        <v>0</v>
      </c>
      <c r="O20" s="89">
        <f t="shared" si="5"/>
        <v>0</v>
      </c>
      <c r="P20" s="101"/>
      <c r="Q20" s="207">
        <v>12697</v>
      </c>
      <c r="R20" s="92">
        <f>'Grad-20Hours'!P19</f>
        <v>12697</v>
      </c>
      <c r="S20" s="92">
        <f t="shared" si="6"/>
        <v>0</v>
      </c>
      <c r="T20" s="89">
        <f t="shared" si="7"/>
        <v>0</v>
      </c>
      <c r="U20" s="52"/>
      <c r="V20" s="205">
        <v>9131.85</v>
      </c>
      <c r="W20" s="98">
        <f>'Grad-24Hours'!B19</f>
        <v>9131.85</v>
      </c>
      <c r="X20" s="92">
        <f t="shared" si="8"/>
        <v>0</v>
      </c>
      <c r="Y20" s="89">
        <f t="shared" si="9"/>
        <v>0</v>
      </c>
      <c r="Z20" s="101"/>
      <c r="AA20" s="207">
        <v>13027</v>
      </c>
      <c r="AB20" s="98">
        <f>'Grad-24Hours'!P19</f>
        <v>13027</v>
      </c>
      <c r="AC20" s="92">
        <f t="shared" si="10"/>
        <v>0</v>
      </c>
      <c r="AD20" s="105">
        <f t="shared" si="11"/>
        <v>0</v>
      </c>
    </row>
    <row r="21" spans="1:35">
      <c r="A21" s="108" t="s">
        <v>48</v>
      </c>
      <c r="B21" s="206"/>
      <c r="C21" s="93"/>
      <c r="D21" s="92"/>
      <c r="E21" s="89"/>
      <c r="F21" s="48"/>
      <c r="G21" s="208"/>
      <c r="H21" s="87"/>
      <c r="I21" s="92"/>
      <c r="J21" s="89"/>
      <c r="K21" s="52"/>
      <c r="L21" s="206">
        <v>24127.85</v>
      </c>
      <c r="M21" s="87">
        <f>'Grad-20Hours'!B20</f>
        <v>24127.85</v>
      </c>
      <c r="N21" s="92">
        <f t="shared" si="4"/>
        <v>0</v>
      </c>
      <c r="O21" s="89">
        <f t="shared" si="5"/>
        <v>0</v>
      </c>
      <c r="P21" s="48"/>
      <c r="Q21" s="208">
        <v>27371</v>
      </c>
      <c r="R21" s="87">
        <f>'Grad-20Hours'!P20</f>
        <v>27371</v>
      </c>
      <c r="S21" s="92">
        <f t="shared" si="6"/>
        <v>0</v>
      </c>
      <c r="T21" s="89">
        <f t="shared" si="7"/>
        <v>0</v>
      </c>
      <c r="U21" s="52"/>
      <c r="V21" s="206">
        <v>24127.85</v>
      </c>
      <c r="W21" s="87">
        <f>'Grad-24Hours'!B20</f>
        <v>24127.85</v>
      </c>
      <c r="X21" s="92">
        <f t="shared" si="8"/>
        <v>0</v>
      </c>
      <c r="Y21" s="89">
        <f t="shared" si="9"/>
        <v>0</v>
      </c>
      <c r="Z21" s="48"/>
      <c r="AA21" s="208">
        <v>27391</v>
      </c>
      <c r="AB21" s="87">
        <f>'Grad-24Hours'!P20</f>
        <v>27391</v>
      </c>
      <c r="AC21" s="92">
        <f t="shared" si="10"/>
        <v>0</v>
      </c>
      <c r="AD21" s="105">
        <f t="shared" si="11"/>
        <v>0</v>
      </c>
    </row>
    <row r="22" spans="1:35">
      <c r="A22" s="108" t="s">
        <v>135</v>
      </c>
      <c r="B22" s="206">
        <v>14813</v>
      </c>
      <c r="C22" s="93">
        <f>'Grad-18Hours'!B20</f>
        <v>14813</v>
      </c>
      <c r="D22" s="92">
        <f t="shared" si="0"/>
        <v>0</v>
      </c>
      <c r="E22" s="89">
        <f t="shared" si="1"/>
        <v>0</v>
      </c>
      <c r="F22" s="48"/>
      <c r="G22" s="208">
        <v>17107</v>
      </c>
      <c r="H22" s="87">
        <f>'Grad-18Hours'!P20</f>
        <v>17107</v>
      </c>
      <c r="I22" s="92">
        <f t="shared" si="2"/>
        <v>0</v>
      </c>
      <c r="J22" s="89">
        <f t="shared" si="3"/>
        <v>0</v>
      </c>
      <c r="K22" s="52"/>
      <c r="L22" s="206">
        <v>16458</v>
      </c>
      <c r="M22" s="87">
        <f>'Grad-20Hours'!B21</f>
        <v>16458</v>
      </c>
      <c r="N22" s="92">
        <f t="shared" si="4"/>
        <v>0</v>
      </c>
      <c r="O22" s="89">
        <f t="shared" si="5"/>
        <v>0</v>
      </c>
      <c r="P22" s="48"/>
      <c r="Q22" s="208">
        <v>19001</v>
      </c>
      <c r="R22" s="87">
        <f>'Grad-20Hours'!P21</f>
        <v>19001</v>
      </c>
      <c r="S22" s="92">
        <f t="shared" si="6"/>
        <v>0</v>
      </c>
      <c r="T22" s="89">
        <f t="shared" si="7"/>
        <v>0</v>
      </c>
      <c r="U22" s="52"/>
      <c r="V22" s="206">
        <v>19750</v>
      </c>
      <c r="W22" s="87">
        <f>'Grad-24Hours'!B21</f>
        <v>19750</v>
      </c>
      <c r="X22" s="92">
        <f t="shared" si="8"/>
        <v>0</v>
      </c>
      <c r="Y22" s="89">
        <f t="shared" si="9"/>
        <v>0</v>
      </c>
      <c r="Z22" s="48"/>
      <c r="AA22" s="208">
        <v>23665</v>
      </c>
      <c r="AB22" s="87">
        <f>'Grad-24Hours'!P21</f>
        <v>23665</v>
      </c>
      <c r="AC22" s="92">
        <f t="shared" si="10"/>
        <v>0</v>
      </c>
      <c r="AD22" s="105">
        <f t="shared" si="11"/>
        <v>0</v>
      </c>
    </row>
    <row r="23" spans="1:35">
      <c r="A23" s="108" t="s">
        <v>25</v>
      </c>
      <c r="B23" s="206">
        <v>6195.9600000000009</v>
      </c>
      <c r="C23" s="93">
        <f>'Grad-18Hours'!B21</f>
        <v>6195.9600000000009</v>
      </c>
      <c r="D23" s="92">
        <f t="shared" si="0"/>
        <v>0</v>
      </c>
      <c r="E23" s="89">
        <f t="shared" si="1"/>
        <v>0</v>
      </c>
      <c r="F23" s="48"/>
      <c r="G23" s="208">
        <v>7348.68</v>
      </c>
      <c r="H23" s="87">
        <f>'Grad-18Hours'!P21</f>
        <v>7348.68</v>
      </c>
      <c r="I23" s="92">
        <f t="shared" si="2"/>
        <v>0</v>
      </c>
      <c r="J23" s="89">
        <f t="shared" si="3"/>
        <v>0</v>
      </c>
      <c r="K23" s="52"/>
      <c r="L23" s="206">
        <v>6195.9600000000009</v>
      </c>
      <c r="M23" s="87">
        <f>'Grad-20Hours'!B22</f>
        <v>6195.9600000000009</v>
      </c>
      <c r="N23" s="92">
        <f t="shared" si="4"/>
        <v>0</v>
      </c>
      <c r="O23" s="89">
        <f t="shared" si="5"/>
        <v>0</v>
      </c>
      <c r="P23" s="48"/>
      <c r="Q23" s="208">
        <v>7370.68</v>
      </c>
      <c r="R23" s="87">
        <f>'Grad-20Hours'!P22</f>
        <v>7370.68</v>
      </c>
      <c r="S23" s="92">
        <f t="shared" si="6"/>
        <v>0</v>
      </c>
      <c r="T23" s="89">
        <f t="shared" si="7"/>
        <v>0</v>
      </c>
      <c r="U23" s="52"/>
      <c r="V23" s="206">
        <v>6195.9600000000009</v>
      </c>
      <c r="W23" s="87">
        <f>'Grad-24Hours'!B22</f>
        <v>6195.9600000000009</v>
      </c>
      <c r="X23" s="92">
        <f t="shared" si="8"/>
        <v>0</v>
      </c>
      <c r="Y23" s="89">
        <f t="shared" si="9"/>
        <v>0</v>
      </c>
      <c r="Z23" s="48"/>
      <c r="AA23" s="208">
        <v>7414.68</v>
      </c>
      <c r="AB23" s="87">
        <f>'Grad-24Hours'!P22</f>
        <v>7414.68</v>
      </c>
      <c r="AC23" s="92">
        <f t="shared" si="10"/>
        <v>0</v>
      </c>
      <c r="AD23" s="105">
        <f t="shared" si="11"/>
        <v>0</v>
      </c>
    </row>
    <row r="24" spans="1:35">
      <c r="A24" s="108" t="s">
        <v>28</v>
      </c>
      <c r="B24" s="206">
        <v>9335</v>
      </c>
      <c r="C24" s="93">
        <f>'Grad-18Hours'!B22</f>
        <v>9335</v>
      </c>
      <c r="D24" s="92">
        <f t="shared" si="0"/>
        <v>0</v>
      </c>
      <c r="E24" s="89">
        <f t="shared" si="1"/>
        <v>0</v>
      </c>
      <c r="F24" s="48"/>
      <c r="G24" s="208">
        <v>10327</v>
      </c>
      <c r="H24" s="87">
        <f>'Grad-18Hours'!P22</f>
        <v>10327</v>
      </c>
      <c r="I24" s="92">
        <f t="shared" si="2"/>
        <v>0</v>
      </c>
      <c r="J24" s="89">
        <f t="shared" si="3"/>
        <v>0</v>
      </c>
      <c r="K24" s="52"/>
      <c r="L24" s="206">
        <v>9335</v>
      </c>
      <c r="M24" s="87">
        <f>'Grad-20Hours'!B23</f>
        <v>9335</v>
      </c>
      <c r="N24" s="92">
        <f t="shared" si="4"/>
        <v>0</v>
      </c>
      <c r="O24" s="89">
        <f t="shared" si="5"/>
        <v>0</v>
      </c>
      <c r="P24" s="48"/>
      <c r="Q24" s="208">
        <v>10327</v>
      </c>
      <c r="R24" s="87">
        <f>'Grad-20Hours'!P23</f>
        <v>10327</v>
      </c>
      <c r="S24" s="92">
        <f t="shared" si="6"/>
        <v>0</v>
      </c>
      <c r="T24" s="89">
        <f t="shared" si="7"/>
        <v>0</v>
      </c>
      <c r="U24" s="52"/>
      <c r="V24" s="206">
        <v>9335</v>
      </c>
      <c r="W24" s="87">
        <f>'Grad-24Hours'!B23</f>
        <v>9335</v>
      </c>
      <c r="X24" s="92">
        <f t="shared" si="8"/>
        <v>0</v>
      </c>
      <c r="Y24" s="89">
        <f t="shared" si="9"/>
        <v>0</v>
      </c>
      <c r="Z24" s="48"/>
      <c r="AA24" s="208">
        <v>10327</v>
      </c>
      <c r="AB24" s="87">
        <f>'Grad-24Hours'!P23</f>
        <v>10327</v>
      </c>
      <c r="AC24" s="92">
        <f t="shared" si="10"/>
        <v>0</v>
      </c>
      <c r="AD24" s="105">
        <f t="shared" si="11"/>
        <v>0</v>
      </c>
    </row>
    <row r="25" spans="1:35" s="141" customFormat="1">
      <c r="A25" s="151" t="s">
        <v>142</v>
      </c>
      <c r="B25" s="206">
        <v>9335</v>
      </c>
      <c r="C25" s="152">
        <f>'Grad-18Hours'!B23</f>
        <v>9335</v>
      </c>
      <c r="D25" s="153">
        <f t="shared" si="0"/>
        <v>0</v>
      </c>
      <c r="E25" s="147">
        <f t="shared" si="1"/>
        <v>0</v>
      </c>
      <c r="F25" s="148"/>
      <c r="G25" s="208">
        <v>13237</v>
      </c>
      <c r="H25" s="146">
        <f>'Grad-18Hours'!P23</f>
        <v>13237</v>
      </c>
      <c r="I25" s="153">
        <f t="shared" ref="I25" si="12">H25-G25</f>
        <v>0</v>
      </c>
      <c r="J25" s="147">
        <f t="shared" ref="J25" si="13">I25/G25</f>
        <v>0</v>
      </c>
      <c r="K25" s="154"/>
      <c r="L25" s="206">
        <v>9335</v>
      </c>
      <c r="M25" s="146">
        <f>'Grad-20Hours'!B24</f>
        <v>9335</v>
      </c>
      <c r="N25" s="153">
        <f t="shared" ref="N25" si="14">M25-L25</f>
        <v>0</v>
      </c>
      <c r="O25" s="147">
        <f t="shared" ref="O25" si="15">N25/L25</f>
        <v>0</v>
      </c>
      <c r="P25" s="148"/>
      <c r="Q25" s="208">
        <v>13237</v>
      </c>
      <c r="R25" s="146">
        <f>'Grad-20Hours'!P24</f>
        <v>13237</v>
      </c>
      <c r="S25" s="153">
        <f t="shared" ref="S25" si="16">R25-Q25</f>
        <v>0</v>
      </c>
      <c r="T25" s="147">
        <f t="shared" ref="T25" si="17">S25/Q25</f>
        <v>0</v>
      </c>
      <c r="U25" s="154"/>
      <c r="V25" s="206">
        <v>9335</v>
      </c>
      <c r="W25" s="146">
        <f>'Grad-24Hours'!B24</f>
        <v>9335</v>
      </c>
      <c r="X25" s="153">
        <f t="shared" ref="X25" si="18">W25-V25</f>
        <v>0</v>
      </c>
      <c r="Y25" s="147">
        <f t="shared" ref="Y25" si="19">X25/V25</f>
        <v>0</v>
      </c>
      <c r="Z25" s="148"/>
      <c r="AA25" s="208">
        <v>13237</v>
      </c>
      <c r="AB25" s="146">
        <f>'Grad-24Hours'!P24</f>
        <v>13237</v>
      </c>
      <c r="AC25" s="153">
        <f t="shared" ref="AC25" si="20">AB25-AA25</f>
        <v>0</v>
      </c>
      <c r="AD25" s="149">
        <f t="shared" ref="AD25" si="21">AC25/AA25</f>
        <v>0</v>
      </c>
    </row>
    <row r="26" spans="1:35">
      <c r="A26" s="108" t="s">
        <v>29</v>
      </c>
      <c r="B26" s="206">
        <v>7168</v>
      </c>
      <c r="C26" s="93">
        <f>'Grad-18Hours'!B24</f>
        <v>7168</v>
      </c>
      <c r="D26" s="92">
        <f t="shared" si="0"/>
        <v>0</v>
      </c>
      <c r="E26" s="89">
        <f t="shared" si="1"/>
        <v>0</v>
      </c>
      <c r="F26" s="48"/>
      <c r="G26" s="208">
        <v>10558</v>
      </c>
      <c r="H26" s="87">
        <f>'Grad-18Hours'!P24</f>
        <v>10558</v>
      </c>
      <c r="I26" s="92">
        <f t="shared" si="2"/>
        <v>0</v>
      </c>
      <c r="J26" s="89">
        <f t="shared" si="3"/>
        <v>0</v>
      </c>
      <c r="K26" s="52"/>
      <c r="L26" s="206">
        <v>7168</v>
      </c>
      <c r="M26" s="87">
        <f>'Grad-20Hours'!B25</f>
        <v>7168</v>
      </c>
      <c r="N26" s="92">
        <f t="shared" si="4"/>
        <v>0</v>
      </c>
      <c r="O26" s="89">
        <f t="shared" si="5"/>
        <v>0</v>
      </c>
      <c r="P26" s="48"/>
      <c r="Q26" s="208">
        <v>10558</v>
      </c>
      <c r="R26" s="87">
        <f>'Grad-20Hours'!P25</f>
        <v>10558</v>
      </c>
      <c r="S26" s="92">
        <f t="shared" si="6"/>
        <v>0</v>
      </c>
      <c r="T26" s="89">
        <f t="shared" si="7"/>
        <v>0</v>
      </c>
      <c r="U26" s="52"/>
      <c r="V26" s="206">
        <v>7168</v>
      </c>
      <c r="W26" s="87">
        <f>'Grad-24Hours'!B25</f>
        <v>7168</v>
      </c>
      <c r="X26" s="92">
        <f t="shared" si="8"/>
        <v>0</v>
      </c>
      <c r="Y26" s="89">
        <f t="shared" si="9"/>
        <v>0</v>
      </c>
      <c r="Z26" s="48"/>
      <c r="AA26" s="208">
        <v>10558</v>
      </c>
      <c r="AB26" s="87">
        <f>'Grad-24Hours'!P25</f>
        <v>10558</v>
      </c>
      <c r="AC26" s="92">
        <f t="shared" si="10"/>
        <v>0</v>
      </c>
      <c r="AD26" s="105">
        <f t="shared" si="11"/>
        <v>0</v>
      </c>
    </row>
    <row r="27" spans="1:35" s="141" customFormat="1">
      <c r="A27" s="151" t="s">
        <v>188</v>
      </c>
      <c r="B27" s="206">
        <v>16423.2</v>
      </c>
      <c r="C27" s="152">
        <f>'Grad-18Hours'!B25</f>
        <v>16423.2</v>
      </c>
      <c r="D27" s="92">
        <f t="shared" ref="D27" si="22">C27-B27</f>
        <v>0</v>
      </c>
      <c r="E27" s="90">
        <f t="shared" ref="E27" si="23">D27/B27</f>
        <v>0</v>
      </c>
      <c r="F27" s="48"/>
      <c r="G27" s="208">
        <v>24710.2</v>
      </c>
      <c r="H27" s="146">
        <f>'Grad-24Hours'!P26</f>
        <v>24710.2</v>
      </c>
      <c r="I27" s="92">
        <f t="shared" ref="I27" si="24">H27-G27</f>
        <v>0</v>
      </c>
      <c r="J27" s="90">
        <f t="shared" ref="J27" si="25">I27/G27</f>
        <v>0</v>
      </c>
      <c r="K27" s="52"/>
      <c r="L27" s="206">
        <v>16423.2</v>
      </c>
      <c r="M27" s="146">
        <f>'Grad-20Hours'!B26</f>
        <v>16423.2</v>
      </c>
      <c r="N27" s="92">
        <f t="shared" ref="N27" si="26">M27-L27</f>
        <v>0</v>
      </c>
      <c r="O27" s="90">
        <f t="shared" ref="O27" si="27">N27/L27</f>
        <v>0</v>
      </c>
      <c r="P27" s="48"/>
      <c r="Q27" s="208">
        <v>24710.2</v>
      </c>
      <c r="R27" s="146">
        <f>'Grad-20Hours'!P26</f>
        <v>24710.2</v>
      </c>
      <c r="S27" s="92">
        <f t="shared" ref="S27" si="28">R27-Q27</f>
        <v>0</v>
      </c>
      <c r="T27" s="90">
        <f t="shared" ref="T27" si="29">S27/Q27</f>
        <v>0</v>
      </c>
      <c r="U27" s="52"/>
      <c r="V27" s="206">
        <v>16423.2</v>
      </c>
      <c r="W27" s="146">
        <f>'Grad-24Hours'!B26</f>
        <v>16423.2</v>
      </c>
      <c r="X27" s="92">
        <f t="shared" ref="X27" si="30">W27-V27</f>
        <v>0</v>
      </c>
      <c r="Y27" s="90">
        <f t="shared" ref="Y27" si="31">X27/V27</f>
        <v>0</v>
      </c>
      <c r="Z27" s="48"/>
      <c r="AA27" s="208">
        <v>24710.2</v>
      </c>
      <c r="AB27" s="146">
        <f>'Grad-24Hours'!P26</f>
        <v>24710.2</v>
      </c>
      <c r="AC27" s="92">
        <f t="shared" ref="AC27" si="32">AB27-AA27</f>
        <v>0</v>
      </c>
      <c r="AD27" s="187">
        <f t="shared" ref="AD27" si="33">AC27/AA27</f>
        <v>0</v>
      </c>
      <c r="AI27" s="186"/>
    </row>
    <row r="28" spans="1:35">
      <c r="A28" s="108" t="s">
        <v>63</v>
      </c>
      <c r="B28" s="206">
        <v>16423</v>
      </c>
      <c r="C28" s="93">
        <f>'Grad-18Hours'!B26</f>
        <v>16423</v>
      </c>
      <c r="D28" s="92">
        <f t="shared" si="0"/>
        <v>0</v>
      </c>
      <c r="E28" s="89">
        <f t="shared" si="1"/>
        <v>0</v>
      </c>
      <c r="F28" s="48"/>
      <c r="G28" s="208">
        <v>17510</v>
      </c>
      <c r="H28" s="87">
        <f>'Grad-18Hours'!P26</f>
        <v>17510</v>
      </c>
      <c r="I28" s="92">
        <f t="shared" si="2"/>
        <v>0</v>
      </c>
      <c r="J28" s="89">
        <f t="shared" si="3"/>
        <v>0</v>
      </c>
      <c r="K28" s="52"/>
      <c r="L28" s="206">
        <v>16423</v>
      </c>
      <c r="M28" s="87">
        <f>'Grad-20Hours'!B27</f>
        <v>16423</v>
      </c>
      <c r="N28" s="92">
        <f t="shared" si="4"/>
        <v>0</v>
      </c>
      <c r="O28" s="89">
        <f t="shared" si="5"/>
        <v>0</v>
      </c>
      <c r="P28" s="48"/>
      <c r="Q28" s="208">
        <v>17510</v>
      </c>
      <c r="R28" s="87">
        <f>'Grad-20Hours'!P27</f>
        <v>17510</v>
      </c>
      <c r="S28" s="92">
        <f t="shared" si="6"/>
        <v>0</v>
      </c>
      <c r="T28" s="89">
        <f t="shared" si="7"/>
        <v>0</v>
      </c>
      <c r="U28" s="52"/>
      <c r="V28" s="206">
        <v>16423</v>
      </c>
      <c r="W28" s="87">
        <f>'Grad-24Hours'!B27</f>
        <v>16423</v>
      </c>
      <c r="X28" s="92">
        <f t="shared" si="8"/>
        <v>0</v>
      </c>
      <c r="Y28" s="89">
        <f t="shared" si="9"/>
        <v>0</v>
      </c>
      <c r="Z28" s="48"/>
      <c r="AA28" s="208">
        <v>17510</v>
      </c>
      <c r="AB28" s="87">
        <f>'Grad-24Hours'!P27</f>
        <v>17510</v>
      </c>
      <c r="AC28" s="92">
        <f t="shared" si="10"/>
        <v>0</v>
      </c>
      <c r="AD28" s="105">
        <f t="shared" si="11"/>
        <v>0</v>
      </c>
    </row>
    <row r="29" spans="1:35">
      <c r="A29" s="108" t="s">
        <v>49</v>
      </c>
      <c r="B29" s="206">
        <v>6058.82</v>
      </c>
      <c r="C29" s="93">
        <f>'Grad-18Hours'!B27</f>
        <v>6058.82</v>
      </c>
      <c r="D29" s="92">
        <f t="shared" si="0"/>
        <v>0</v>
      </c>
      <c r="E29" s="89">
        <f t="shared" si="1"/>
        <v>0</v>
      </c>
      <c r="F29" s="48"/>
      <c r="G29" s="208">
        <v>7063.82</v>
      </c>
      <c r="H29" s="87">
        <f>'Grad-18Hours'!P27</f>
        <v>7063.82</v>
      </c>
      <c r="I29" s="92">
        <f t="shared" si="2"/>
        <v>0</v>
      </c>
      <c r="J29" s="89">
        <f t="shared" si="3"/>
        <v>0</v>
      </c>
      <c r="K29" s="52"/>
      <c r="L29" s="206">
        <v>6058.82</v>
      </c>
      <c r="M29" s="87">
        <f>'Grad-20Hours'!B28</f>
        <v>6058.82</v>
      </c>
      <c r="N29" s="92">
        <f t="shared" si="4"/>
        <v>0</v>
      </c>
      <c r="O29" s="89">
        <f t="shared" si="5"/>
        <v>0</v>
      </c>
      <c r="P29" s="48"/>
      <c r="Q29" s="208">
        <v>7063.82</v>
      </c>
      <c r="R29" s="87">
        <f>'Grad-20Hours'!P28</f>
        <v>7063.82</v>
      </c>
      <c r="S29" s="92">
        <f t="shared" si="6"/>
        <v>0</v>
      </c>
      <c r="T29" s="89">
        <f t="shared" si="7"/>
        <v>0</v>
      </c>
      <c r="U29" s="52"/>
      <c r="V29" s="206">
        <v>6058.82</v>
      </c>
      <c r="W29" s="87">
        <f>'Grad-24Hours'!B28</f>
        <v>6058.82</v>
      </c>
      <c r="X29" s="92">
        <f t="shared" si="8"/>
        <v>0</v>
      </c>
      <c r="Y29" s="89">
        <f t="shared" si="9"/>
        <v>0</v>
      </c>
      <c r="Z29" s="48"/>
      <c r="AA29" s="208">
        <v>7063.82</v>
      </c>
      <c r="AB29" s="87">
        <f>'Grad-24Hours'!P28</f>
        <v>7063.82</v>
      </c>
      <c r="AC29" s="92">
        <f t="shared" si="10"/>
        <v>0</v>
      </c>
      <c r="AD29" s="105">
        <f t="shared" si="11"/>
        <v>0</v>
      </c>
    </row>
    <row r="30" spans="1:35">
      <c r="A30" s="108" t="s">
        <v>50</v>
      </c>
      <c r="B30" s="206">
        <v>28418</v>
      </c>
      <c r="C30" s="93">
        <f>'Grad-18Hours'!B28</f>
        <v>28418</v>
      </c>
      <c r="D30" s="92">
        <f t="shared" si="0"/>
        <v>0</v>
      </c>
      <c r="E30" s="89">
        <f t="shared" si="1"/>
        <v>0</v>
      </c>
      <c r="F30" s="48"/>
      <c r="G30" s="208">
        <v>34403</v>
      </c>
      <c r="H30" s="87">
        <f>'Grad-18Hours'!P28</f>
        <v>34403</v>
      </c>
      <c r="I30" s="92">
        <f t="shared" si="2"/>
        <v>0</v>
      </c>
      <c r="J30" s="89">
        <f t="shared" si="3"/>
        <v>0</v>
      </c>
      <c r="K30" s="52"/>
      <c r="L30" s="206">
        <v>28418</v>
      </c>
      <c r="M30" s="87">
        <f>'Grad-20Hours'!B29</f>
        <v>28418</v>
      </c>
      <c r="N30" s="92">
        <f t="shared" si="4"/>
        <v>0</v>
      </c>
      <c r="O30" s="89">
        <f t="shared" si="5"/>
        <v>0</v>
      </c>
      <c r="P30" s="48"/>
      <c r="Q30" s="208">
        <v>34403</v>
      </c>
      <c r="R30" s="87">
        <f>'Grad-20Hours'!P29</f>
        <v>34403</v>
      </c>
      <c r="S30" s="92">
        <f t="shared" si="6"/>
        <v>0</v>
      </c>
      <c r="T30" s="89">
        <f t="shared" si="7"/>
        <v>0</v>
      </c>
      <c r="U30" s="52"/>
      <c r="V30" s="206">
        <v>28418</v>
      </c>
      <c r="W30" s="87">
        <f>'Grad-24Hours'!B29</f>
        <v>28418</v>
      </c>
      <c r="X30" s="92">
        <f t="shared" si="8"/>
        <v>0</v>
      </c>
      <c r="Y30" s="89">
        <f t="shared" si="9"/>
        <v>0</v>
      </c>
      <c r="Z30" s="48"/>
      <c r="AA30" s="208">
        <v>34403</v>
      </c>
      <c r="AB30" s="87">
        <f>'Grad-24Hours'!P29</f>
        <v>34403</v>
      </c>
      <c r="AC30" s="92">
        <f t="shared" si="10"/>
        <v>0</v>
      </c>
      <c r="AD30" s="105">
        <f t="shared" si="11"/>
        <v>0</v>
      </c>
    </row>
    <row r="31" spans="1:35">
      <c r="A31" s="108" t="s">
        <v>51</v>
      </c>
      <c r="B31" s="206">
        <v>9335</v>
      </c>
      <c r="C31" s="93">
        <f>'Grad-18Hours'!B29</f>
        <v>9335</v>
      </c>
      <c r="D31" s="92">
        <f t="shared" si="0"/>
        <v>0</v>
      </c>
      <c r="E31" s="89">
        <f t="shared" si="1"/>
        <v>0</v>
      </c>
      <c r="F31" s="48"/>
      <c r="G31" s="208">
        <v>10327</v>
      </c>
      <c r="H31" s="87">
        <f>'Grad-18Hours'!P29</f>
        <v>10327</v>
      </c>
      <c r="I31" s="92">
        <f t="shared" si="2"/>
        <v>0</v>
      </c>
      <c r="J31" s="89">
        <f t="shared" si="3"/>
        <v>0</v>
      </c>
      <c r="K31" s="52"/>
      <c r="L31" s="206">
        <v>9335</v>
      </c>
      <c r="M31" s="87">
        <f>'Grad-20Hours'!B30</f>
        <v>9335</v>
      </c>
      <c r="N31" s="92">
        <f t="shared" si="4"/>
        <v>0</v>
      </c>
      <c r="O31" s="89">
        <f t="shared" si="5"/>
        <v>0</v>
      </c>
      <c r="P31" s="48"/>
      <c r="Q31" s="208">
        <v>10327</v>
      </c>
      <c r="R31" s="87">
        <f>'Grad-20Hours'!P30</f>
        <v>10327</v>
      </c>
      <c r="S31" s="92">
        <f t="shared" si="6"/>
        <v>0</v>
      </c>
      <c r="T31" s="89">
        <f t="shared" si="7"/>
        <v>0</v>
      </c>
      <c r="U31" s="52"/>
      <c r="V31" s="206">
        <v>9335</v>
      </c>
      <c r="W31" s="87">
        <f>'Grad-24Hours'!B30</f>
        <v>9335</v>
      </c>
      <c r="X31" s="92">
        <f t="shared" si="8"/>
        <v>0</v>
      </c>
      <c r="Y31" s="89">
        <f t="shared" si="9"/>
        <v>0</v>
      </c>
      <c r="Z31" s="48"/>
      <c r="AA31" s="208">
        <v>10327</v>
      </c>
      <c r="AB31" s="87">
        <f>'Grad-24Hours'!P30</f>
        <v>10327</v>
      </c>
      <c r="AC31" s="92">
        <f t="shared" si="10"/>
        <v>0</v>
      </c>
      <c r="AD31" s="105">
        <f t="shared" si="11"/>
        <v>0</v>
      </c>
    </row>
    <row r="32" spans="1:35">
      <c r="A32" s="110" t="s">
        <v>62</v>
      </c>
      <c r="B32" s="206">
        <v>16814</v>
      </c>
      <c r="C32" s="93">
        <f>'Grad-18Hours'!B30</f>
        <v>16814</v>
      </c>
      <c r="D32" s="92">
        <f t="shared" si="0"/>
        <v>0</v>
      </c>
      <c r="E32" s="89">
        <f t="shared" si="1"/>
        <v>0</v>
      </c>
      <c r="F32" s="48"/>
      <c r="G32" s="208">
        <v>17806</v>
      </c>
      <c r="H32" s="87">
        <f>'Grad-18Hours'!P30</f>
        <v>17806</v>
      </c>
      <c r="I32" s="92">
        <f t="shared" si="2"/>
        <v>0</v>
      </c>
      <c r="J32" s="89">
        <f t="shared" si="3"/>
        <v>0</v>
      </c>
      <c r="K32" s="52"/>
      <c r="L32" s="206">
        <v>16814</v>
      </c>
      <c r="M32" s="87">
        <f>'Grad-20Hours'!B31</f>
        <v>16814</v>
      </c>
      <c r="N32" s="92">
        <f t="shared" si="4"/>
        <v>0</v>
      </c>
      <c r="O32" s="89">
        <f t="shared" si="5"/>
        <v>0</v>
      </c>
      <c r="P32" s="48"/>
      <c r="Q32" s="208">
        <v>17806</v>
      </c>
      <c r="R32" s="87">
        <f>'Grad-20Hours'!P31</f>
        <v>17806</v>
      </c>
      <c r="S32" s="92">
        <f t="shared" si="6"/>
        <v>0</v>
      </c>
      <c r="T32" s="89">
        <f t="shared" si="7"/>
        <v>0</v>
      </c>
      <c r="U32" s="52"/>
      <c r="V32" s="206">
        <v>16814</v>
      </c>
      <c r="W32" s="87">
        <f>'Grad-24Hours'!B31</f>
        <v>16814</v>
      </c>
      <c r="X32" s="92">
        <f t="shared" si="8"/>
        <v>0</v>
      </c>
      <c r="Y32" s="89">
        <f t="shared" si="9"/>
        <v>0</v>
      </c>
      <c r="Z32" s="48"/>
      <c r="AA32" s="208">
        <v>17806</v>
      </c>
      <c r="AB32" s="87">
        <f>'Grad-24Hours'!P31</f>
        <v>17806</v>
      </c>
      <c r="AC32" s="92">
        <f t="shared" si="10"/>
        <v>0</v>
      </c>
      <c r="AD32" s="105">
        <f t="shared" si="11"/>
        <v>0</v>
      </c>
    </row>
    <row r="33" spans="1:30" ht="30">
      <c r="A33" s="110" t="s">
        <v>52</v>
      </c>
      <c r="B33" s="206">
        <v>9335</v>
      </c>
      <c r="C33" s="93">
        <f>'Grad-18Hours'!B31</f>
        <v>9335</v>
      </c>
      <c r="D33" s="92">
        <f t="shared" si="0"/>
        <v>0</v>
      </c>
      <c r="E33" s="89">
        <f t="shared" si="1"/>
        <v>0</v>
      </c>
      <c r="F33" s="48"/>
      <c r="G33" s="208">
        <v>10527</v>
      </c>
      <c r="H33" s="87">
        <f>'Grad-18Hours'!P31</f>
        <v>10527</v>
      </c>
      <c r="I33" s="92">
        <f t="shared" si="2"/>
        <v>0</v>
      </c>
      <c r="J33" s="89">
        <f t="shared" si="3"/>
        <v>0</v>
      </c>
      <c r="K33" s="52"/>
      <c r="L33" s="206">
        <v>9335</v>
      </c>
      <c r="M33" s="87">
        <f>'Grad-20Hours'!B32</f>
        <v>9335</v>
      </c>
      <c r="N33" s="92">
        <f t="shared" si="4"/>
        <v>0</v>
      </c>
      <c r="O33" s="89">
        <f t="shared" si="5"/>
        <v>0</v>
      </c>
      <c r="P33" s="48"/>
      <c r="Q33" s="208">
        <v>10527</v>
      </c>
      <c r="R33" s="87">
        <f>'Grad-20Hours'!P32</f>
        <v>10527</v>
      </c>
      <c r="S33" s="92">
        <f t="shared" si="6"/>
        <v>0</v>
      </c>
      <c r="T33" s="89">
        <f t="shared" si="7"/>
        <v>0</v>
      </c>
      <c r="U33" s="52"/>
      <c r="V33" s="206">
        <v>9335</v>
      </c>
      <c r="W33" s="87">
        <f>'Grad-24Hours'!B32</f>
        <v>9335</v>
      </c>
      <c r="X33" s="92">
        <f t="shared" si="8"/>
        <v>0</v>
      </c>
      <c r="Y33" s="89">
        <f t="shared" si="9"/>
        <v>0</v>
      </c>
      <c r="Z33" s="48"/>
      <c r="AA33" s="208">
        <v>10527</v>
      </c>
      <c r="AB33" s="87">
        <f>'Grad-24Hours'!P32</f>
        <v>10527</v>
      </c>
      <c r="AC33" s="92">
        <f t="shared" si="10"/>
        <v>0</v>
      </c>
      <c r="AD33" s="105">
        <f t="shared" si="11"/>
        <v>0</v>
      </c>
    </row>
    <row r="34" spans="1:30" ht="30">
      <c r="A34" s="110" t="s">
        <v>53</v>
      </c>
      <c r="B34" s="206">
        <v>8858</v>
      </c>
      <c r="C34" s="93">
        <f>'Grad-18Hours'!B32</f>
        <v>8858</v>
      </c>
      <c r="D34" s="92">
        <f t="shared" si="0"/>
        <v>0</v>
      </c>
      <c r="E34" s="89">
        <f t="shared" si="1"/>
        <v>0</v>
      </c>
      <c r="F34" s="48"/>
      <c r="G34" s="208">
        <v>10650</v>
      </c>
      <c r="H34" s="87">
        <f>'Grad-18Hours'!P32</f>
        <v>10650</v>
      </c>
      <c r="I34" s="92">
        <f t="shared" si="2"/>
        <v>0</v>
      </c>
      <c r="J34" s="89">
        <f t="shared" si="3"/>
        <v>0</v>
      </c>
      <c r="K34" s="52"/>
      <c r="L34" s="206">
        <v>8858</v>
      </c>
      <c r="M34" s="87">
        <f>'Grad-20Hours'!B33</f>
        <v>8858</v>
      </c>
      <c r="N34" s="92">
        <f t="shared" si="4"/>
        <v>0</v>
      </c>
      <c r="O34" s="89">
        <f t="shared" si="5"/>
        <v>0</v>
      </c>
      <c r="P34" s="48"/>
      <c r="Q34" s="208">
        <v>10650</v>
      </c>
      <c r="R34" s="87">
        <f>'Grad-20Hours'!P33</f>
        <v>10650</v>
      </c>
      <c r="S34" s="92">
        <f t="shared" si="6"/>
        <v>0</v>
      </c>
      <c r="T34" s="89">
        <f t="shared" si="7"/>
        <v>0</v>
      </c>
      <c r="U34" s="52"/>
      <c r="V34" s="206">
        <v>8858</v>
      </c>
      <c r="W34" s="87">
        <f>'Grad-24Hours'!B33</f>
        <v>8858</v>
      </c>
      <c r="X34" s="92">
        <f t="shared" si="8"/>
        <v>0</v>
      </c>
      <c r="Y34" s="89">
        <f t="shared" si="9"/>
        <v>0</v>
      </c>
      <c r="Z34" s="48"/>
      <c r="AA34" s="208">
        <v>10650</v>
      </c>
      <c r="AB34" s="87">
        <f>'Grad-24Hours'!P33</f>
        <v>10650</v>
      </c>
      <c r="AC34" s="92">
        <f t="shared" si="10"/>
        <v>0</v>
      </c>
      <c r="AD34" s="105">
        <f t="shared" si="11"/>
        <v>0</v>
      </c>
    </row>
    <row r="35" spans="1:30">
      <c r="A35" s="108" t="s">
        <v>54</v>
      </c>
      <c r="B35" s="206">
        <v>31375.45</v>
      </c>
      <c r="C35" s="93">
        <f>'Grad-18Hours'!B33</f>
        <v>31375.45</v>
      </c>
      <c r="D35" s="92">
        <f t="shared" si="0"/>
        <v>0</v>
      </c>
      <c r="E35" s="89">
        <f t="shared" si="1"/>
        <v>0</v>
      </c>
      <c r="F35" s="48"/>
      <c r="G35" s="208">
        <v>32936.949999999997</v>
      </c>
      <c r="H35" s="87">
        <f>'Grad-18Hours'!P33</f>
        <v>32936.949999999997</v>
      </c>
      <c r="I35" s="92">
        <f t="shared" si="2"/>
        <v>0</v>
      </c>
      <c r="J35" s="89">
        <f t="shared" si="3"/>
        <v>0</v>
      </c>
      <c r="K35" s="52"/>
      <c r="L35" s="206">
        <v>31375.45</v>
      </c>
      <c r="M35" s="87">
        <f>'Grad-20Hours'!B34</f>
        <v>31375.45</v>
      </c>
      <c r="N35" s="92">
        <f t="shared" si="4"/>
        <v>0</v>
      </c>
      <c r="O35" s="89">
        <f t="shared" si="5"/>
        <v>0</v>
      </c>
      <c r="P35" s="48"/>
      <c r="Q35" s="208">
        <v>32936.949999999997</v>
      </c>
      <c r="R35" s="87">
        <f>'Grad-20Hours'!P34</f>
        <v>32936.949999999997</v>
      </c>
      <c r="S35" s="92">
        <f t="shared" si="6"/>
        <v>0</v>
      </c>
      <c r="T35" s="89">
        <f t="shared" si="7"/>
        <v>0</v>
      </c>
      <c r="U35" s="52"/>
      <c r="V35" s="206">
        <v>31375.45</v>
      </c>
      <c r="W35" s="87">
        <f>'Grad-24Hours'!B34</f>
        <v>31375.45</v>
      </c>
      <c r="X35" s="92">
        <f t="shared" si="8"/>
        <v>0</v>
      </c>
      <c r="Y35" s="89">
        <f t="shared" si="9"/>
        <v>0</v>
      </c>
      <c r="Z35" s="48"/>
      <c r="AA35" s="208">
        <v>32936.949999999997</v>
      </c>
      <c r="AB35" s="87">
        <f>'Grad-24Hours'!P34</f>
        <v>32936.949999999997</v>
      </c>
      <c r="AC35" s="92">
        <f t="shared" si="10"/>
        <v>0</v>
      </c>
      <c r="AD35" s="105">
        <f t="shared" si="11"/>
        <v>0</v>
      </c>
    </row>
    <row r="36" spans="1:30">
      <c r="A36" s="108" t="s">
        <v>134</v>
      </c>
      <c r="B36" s="206">
        <v>14293</v>
      </c>
      <c r="C36" s="93">
        <f>'Grad-18Hours'!B34</f>
        <v>14293</v>
      </c>
      <c r="D36" s="92">
        <f t="shared" si="0"/>
        <v>0</v>
      </c>
      <c r="E36" s="89">
        <f t="shared" si="1"/>
        <v>0</v>
      </c>
      <c r="F36" s="48"/>
      <c r="G36" s="208">
        <v>15285</v>
      </c>
      <c r="H36" s="87">
        <f>'Grad-18Hours'!P34</f>
        <v>15285</v>
      </c>
      <c r="I36" s="92">
        <f t="shared" si="2"/>
        <v>0</v>
      </c>
      <c r="J36" s="89">
        <f t="shared" si="3"/>
        <v>0</v>
      </c>
      <c r="K36" s="52"/>
      <c r="L36" s="206">
        <v>14293</v>
      </c>
      <c r="M36" s="87">
        <f>'Grad-20Hours'!B35</f>
        <v>14293</v>
      </c>
      <c r="N36" s="92">
        <f t="shared" si="4"/>
        <v>0</v>
      </c>
      <c r="O36" s="89">
        <f t="shared" si="5"/>
        <v>0</v>
      </c>
      <c r="P36" s="48"/>
      <c r="Q36" s="208">
        <v>15285</v>
      </c>
      <c r="R36" s="87">
        <f>'Grad-20Hours'!P35</f>
        <v>15285</v>
      </c>
      <c r="S36" s="92">
        <f t="shared" si="6"/>
        <v>0</v>
      </c>
      <c r="T36" s="89">
        <f t="shared" si="7"/>
        <v>0</v>
      </c>
      <c r="U36" s="52"/>
      <c r="V36" s="206">
        <v>14293</v>
      </c>
      <c r="W36" s="87">
        <f>'Grad-24Hours'!B35</f>
        <v>14293</v>
      </c>
      <c r="X36" s="92">
        <f t="shared" si="8"/>
        <v>0</v>
      </c>
      <c r="Y36" s="89">
        <f t="shared" si="9"/>
        <v>0</v>
      </c>
      <c r="Z36" s="48"/>
      <c r="AA36" s="208">
        <v>15285</v>
      </c>
      <c r="AB36" s="87">
        <f>'Grad-24Hours'!P35</f>
        <v>15285</v>
      </c>
      <c r="AC36" s="92">
        <f t="shared" si="10"/>
        <v>0</v>
      </c>
      <c r="AD36" s="105">
        <f t="shared" si="11"/>
        <v>0</v>
      </c>
    </row>
    <row r="37" spans="1:30">
      <c r="A37" s="108" t="s">
        <v>32</v>
      </c>
      <c r="B37" s="206">
        <v>10150</v>
      </c>
      <c r="C37" s="93">
        <f>'Grad-18Hours'!B35</f>
        <v>10150.25</v>
      </c>
      <c r="D37" s="92">
        <f t="shared" si="0"/>
        <v>0.25</v>
      </c>
      <c r="E37" s="89">
        <f t="shared" si="1"/>
        <v>2.4630541871921184E-5</v>
      </c>
      <c r="F37" s="48"/>
      <c r="G37" s="208">
        <v>11030</v>
      </c>
      <c r="H37" s="87">
        <f>'Grad-18Hours'!P35</f>
        <v>11030.25</v>
      </c>
      <c r="I37" s="92">
        <f t="shared" si="2"/>
        <v>0.25</v>
      </c>
      <c r="J37" s="89">
        <f t="shared" si="3"/>
        <v>2.2665457842248415E-5</v>
      </c>
      <c r="K37" s="52"/>
      <c r="L37" s="206">
        <v>10150</v>
      </c>
      <c r="M37" s="87">
        <f>'Grad-20Hours'!B36</f>
        <v>10150.25</v>
      </c>
      <c r="N37" s="92">
        <f t="shared" si="4"/>
        <v>0.25</v>
      </c>
      <c r="O37" s="89">
        <f t="shared" si="5"/>
        <v>2.4630541871921184E-5</v>
      </c>
      <c r="P37" s="48"/>
      <c r="Q37" s="208">
        <v>11060</v>
      </c>
      <c r="R37" s="87">
        <f>'Grad-20Hours'!P36</f>
        <v>11060.25</v>
      </c>
      <c r="S37" s="92">
        <f t="shared" si="6"/>
        <v>0.25</v>
      </c>
      <c r="T37" s="89">
        <f t="shared" si="7"/>
        <v>2.2603978300180832E-5</v>
      </c>
      <c r="U37" s="52"/>
      <c r="V37" s="206">
        <v>10150</v>
      </c>
      <c r="W37" s="87">
        <f>'Grad-24Hours'!B36</f>
        <v>10150.25</v>
      </c>
      <c r="X37" s="92">
        <f t="shared" si="8"/>
        <v>0.25</v>
      </c>
      <c r="Y37" s="89">
        <f t="shared" si="9"/>
        <v>2.4630541871921184E-5</v>
      </c>
      <c r="Z37" s="48"/>
      <c r="AA37" s="208">
        <v>11120</v>
      </c>
      <c r="AB37" s="87">
        <f>'Grad-24Hours'!P36</f>
        <v>11120.25</v>
      </c>
      <c r="AC37" s="92">
        <f t="shared" si="10"/>
        <v>0.25</v>
      </c>
      <c r="AD37" s="105">
        <f t="shared" si="11"/>
        <v>2.2482014388489209E-5</v>
      </c>
    </row>
    <row r="38" spans="1:30" ht="30">
      <c r="A38" s="110" t="s">
        <v>148</v>
      </c>
      <c r="B38" s="206">
        <v>13149.75</v>
      </c>
      <c r="C38" s="93">
        <f>'Grad-18Hours'!B36</f>
        <v>13149.75</v>
      </c>
      <c r="D38" s="92">
        <f t="shared" ref="D38" si="34">C38-B38</f>
        <v>0</v>
      </c>
      <c r="E38" s="89">
        <f t="shared" ref="E38" si="35">D38/B38</f>
        <v>0</v>
      </c>
      <c r="F38" s="48"/>
      <c r="G38" s="208">
        <v>13860.75</v>
      </c>
      <c r="H38" s="87">
        <f>'Grad-18Hours'!P36</f>
        <v>13860.75</v>
      </c>
      <c r="I38" s="92">
        <f t="shared" ref="I38" si="36">H38-G38</f>
        <v>0</v>
      </c>
      <c r="J38" s="89">
        <f t="shared" ref="J38" si="37">I38/G38</f>
        <v>0</v>
      </c>
      <c r="K38" s="52"/>
      <c r="L38" s="206">
        <v>13149.75</v>
      </c>
      <c r="M38" s="87">
        <f>'Grad-20Hours'!B37</f>
        <v>13149.75</v>
      </c>
      <c r="N38" s="92">
        <f t="shared" ref="N38" si="38">M38-L38</f>
        <v>0</v>
      </c>
      <c r="O38" s="89">
        <f t="shared" ref="O38" si="39">N38/L38</f>
        <v>0</v>
      </c>
      <c r="P38" s="48"/>
      <c r="Q38" s="208">
        <v>13860.75</v>
      </c>
      <c r="R38" s="87">
        <f>'Grad-20Hours'!P37</f>
        <v>13860.75</v>
      </c>
      <c r="S38" s="92">
        <f t="shared" ref="S38" si="40">R38-Q38</f>
        <v>0</v>
      </c>
      <c r="T38" s="89">
        <f t="shared" ref="T38" si="41">S38/Q38</f>
        <v>0</v>
      </c>
      <c r="U38" s="52"/>
      <c r="V38" s="206">
        <v>13149.75</v>
      </c>
      <c r="W38" s="87">
        <f>'Grad-24Hours'!B37</f>
        <v>13149.75</v>
      </c>
      <c r="X38" s="92">
        <f t="shared" ref="X38" si="42">W38-V38</f>
        <v>0</v>
      </c>
      <c r="Y38" s="89">
        <f t="shared" ref="Y38" si="43">X38/V38</f>
        <v>0</v>
      </c>
      <c r="Z38" s="48"/>
      <c r="AA38" s="208">
        <v>13860.75</v>
      </c>
      <c r="AB38" s="87">
        <f>'Grad-24Hours'!P37</f>
        <v>13860.75</v>
      </c>
      <c r="AC38" s="92">
        <f t="shared" ref="AC38" si="44">AB38-AA38</f>
        <v>0</v>
      </c>
      <c r="AD38" s="105">
        <f t="shared" ref="AD38" si="45">AC38/AA38</f>
        <v>0</v>
      </c>
    </row>
    <row r="39" spans="1:30">
      <c r="A39" s="108" t="s">
        <v>55</v>
      </c>
      <c r="B39" s="206">
        <v>14538</v>
      </c>
      <c r="C39" s="93">
        <f>'Grad-18Hours'!B37</f>
        <v>14538</v>
      </c>
      <c r="D39" s="92">
        <f t="shared" si="0"/>
        <v>0</v>
      </c>
      <c r="E39" s="89">
        <f t="shared" si="1"/>
        <v>0</v>
      </c>
      <c r="F39" s="48"/>
      <c r="G39" s="208">
        <v>15249</v>
      </c>
      <c r="H39" s="87">
        <f>'Grad-18Hours'!P37</f>
        <v>15249</v>
      </c>
      <c r="I39" s="92">
        <f t="shared" si="2"/>
        <v>0</v>
      </c>
      <c r="J39" s="89">
        <f t="shared" si="3"/>
        <v>0</v>
      </c>
      <c r="K39" s="52"/>
      <c r="L39" s="206">
        <v>14538</v>
      </c>
      <c r="M39" s="87">
        <f>'Grad-20Hours'!B38</f>
        <v>14538</v>
      </c>
      <c r="N39" s="92">
        <f t="shared" si="4"/>
        <v>0</v>
      </c>
      <c r="O39" s="89">
        <f t="shared" si="5"/>
        <v>0</v>
      </c>
      <c r="P39" s="48"/>
      <c r="Q39" s="208">
        <v>15279</v>
      </c>
      <c r="R39" s="87">
        <f>'Grad-20Hours'!P38</f>
        <v>15279</v>
      </c>
      <c r="S39" s="92">
        <f t="shared" si="6"/>
        <v>0</v>
      </c>
      <c r="T39" s="89">
        <f t="shared" si="7"/>
        <v>0</v>
      </c>
      <c r="U39" s="52"/>
      <c r="V39" s="206">
        <v>14538</v>
      </c>
      <c r="W39" s="87">
        <f>'Grad-24Hours'!B38</f>
        <v>14538</v>
      </c>
      <c r="X39" s="92">
        <f t="shared" si="8"/>
        <v>0</v>
      </c>
      <c r="Y39" s="89">
        <f t="shared" si="9"/>
        <v>0</v>
      </c>
      <c r="Z39" s="48"/>
      <c r="AA39" s="208">
        <v>15339</v>
      </c>
      <c r="AB39" s="87">
        <f>'Grad-24Hours'!P38</f>
        <v>15339</v>
      </c>
      <c r="AC39" s="92">
        <f t="shared" si="10"/>
        <v>0</v>
      </c>
      <c r="AD39" s="105">
        <f t="shared" si="11"/>
        <v>0</v>
      </c>
    </row>
    <row r="40" spans="1:30">
      <c r="A40" s="108" t="s">
        <v>56</v>
      </c>
      <c r="B40" s="206">
        <v>5193.5</v>
      </c>
      <c r="C40" s="93">
        <f>'Grad-18Hours'!B38</f>
        <v>5193.5</v>
      </c>
      <c r="D40" s="92">
        <f t="shared" si="0"/>
        <v>0</v>
      </c>
      <c r="E40" s="89">
        <f t="shared" si="1"/>
        <v>0</v>
      </c>
      <c r="F40" s="48"/>
      <c r="G40" s="208">
        <v>5571.5</v>
      </c>
      <c r="H40" s="87">
        <f>'Grad-18Hours'!P38</f>
        <v>5571.5</v>
      </c>
      <c r="I40" s="92">
        <f t="shared" si="2"/>
        <v>0</v>
      </c>
      <c r="J40" s="89">
        <f t="shared" si="3"/>
        <v>0</v>
      </c>
      <c r="K40" s="52"/>
      <c r="L40" s="206">
        <v>5193.5</v>
      </c>
      <c r="M40" s="87">
        <f>'Grad-20Hours'!B39</f>
        <v>5193.5</v>
      </c>
      <c r="N40" s="92">
        <f t="shared" si="4"/>
        <v>0</v>
      </c>
      <c r="O40" s="89">
        <f t="shared" si="5"/>
        <v>0</v>
      </c>
      <c r="P40" s="48"/>
      <c r="Q40" s="208">
        <v>5571.5</v>
      </c>
      <c r="R40" s="87">
        <f>'Grad-20Hours'!P39</f>
        <v>5571.5</v>
      </c>
      <c r="S40" s="92">
        <f t="shared" si="6"/>
        <v>0</v>
      </c>
      <c r="T40" s="89">
        <f t="shared" si="7"/>
        <v>0</v>
      </c>
      <c r="U40" s="52"/>
      <c r="V40" s="206">
        <v>5193.5</v>
      </c>
      <c r="W40" s="87">
        <f>'Grad-24Hours'!B39</f>
        <v>5193.5</v>
      </c>
      <c r="X40" s="92">
        <f t="shared" si="8"/>
        <v>0</v>
      </c>
      <c r="Y40" s="89">
        <f t="shared" si="9"/>
        <v>0</v>
      </c>
      <c r="Z40" s="48"/>
      <c r="AA40" s="208">
        <v>5571.5</v>
      </c>
      <c r="AB40" s="87">
        <f>'Grad-24Hours'!P39</f>
        <v>5571.5</v>
      </c>
      <c r="AC40" s="92">
        <f t="shared" si="10"/>
        <v>0</v>
      </c>
      <c r="AD40" s="105">
        <f t="shared" si="11"/>
        <v>0</v>
      </c>
    </row>
    <row r="41" spans="1:30">
      <c r="A41" s="151" t="s">
        <v>196</v>
      </c>
      <c r="B41" s="206">
        <v>9666</v>
      </c>
      <c r="C41" s="152">
        <f>'Grad-18Hours'!B39</f>
        <v>9666</v>
      </c>
      <c r="D41" s="92">
        <f t="shared" si="0"/>
        <v>0</v>
      </c>
      <c r="E41" s="89">
        <f t="shared" si="1"/>
        <v>0</v>
      </c>
      <c r="F41" s="48"/>
      <c r="G41" s="208">
        <v>10124</v>
      </c>
      <c r="H41" s="146">
        <f>'Grad-18Hours'!P39</f>
        <v>10124</v>
      </c>
      <c r="I41" s="92">
        <f t="shared" ref="I41" si="46">H41-G41</f>
        <v>0</v>
      </c>
      <c r="J41" s="89">
        <f t="shared" ref="J41" si="47">I41/G41</f>
        <v>0</v>
      </c>
      <c r="K41" s="52"/>
      <c r="L41" s="206">
        <v>9666</v>
      </c>
      <c r="M41" s="146">
        <f>'Grad-20Hours'!B40</f>
        <v>9666</v>
      </c>
      <c r="N41" s="92">
        <f t="shared" ref="N41" si="48">M41-L41</f>
        <v>0</v>
      </c>
      <c r="O41" s="89">
        <f t="shared" ref="O41" si="49">N41/L41</f>
        <v>0</v>
      </c>
      <c r="P41" s="48"/>
      <c r="Q41" s="208">
        <v>10124</v>
      </c>
      <c r="R41" s="146">
        <f>'Grad-20Hours'!P40</f>
        <v>10124</v>
      </c>
      <c r="S41" s="92">
        <f t="shared" ref="S41" si="50">R41-Q41</f>
        <v>0</v>
      </c>
      <c r="T41" s="89">
        <f t="shared" ref="T41" si="51">S41/Q41</f>
        <v>0</v>
      </c>
      <c r="U41" s="52"/>
      <c r="V41" s="206">
        <v>9666</v>
      </c>
      <c r="W41" s="146">
        <f>'Grad-24Hours'!B40</f>
        <v>9666</v>
      </c>
      <c r="X41" s="92">
        <f t="shared" ref="X41" si="52">W41-V41</f>
        <v>0</v>
      </c>
      <c r="Y41" s="89">
        <f t="shared" ref="Y41" si="53">X41/V41</f>
        <v>0</v>
      </c>
      <c r="Z41" s="48"/>
      <c r="AA41" s="208">
        <v>10124</v>
      </c>
      <c r="AB41" s="146">
        <f>'Grad-24Hours'!P40</f>
        <v>10124</v>
      </c>
      <c r="AC41" s="92">
        <f t="shared" ref="AC41" si="54">AB41-AA41</f>
        <v>0</v>
      </c>
      <c r="AD41" s="105">
        <f t="shared" ref="AD41" si="55">AC41/AA41</f>
        <v>0</v>
      </c>
    </row>
    <row r="42" spans="1:30">
      <c r="A42" s="108" t="s">
        <v>57</v>
      </c>
      <c r="B42" s="206">
        <v>28591.75</v>
      </c>
      <c r="C42" s="93">
        <f>'Grad-18Hours'!B40</f>
        <v>28591.75</v>
      </c>
      <c r="D42" s="92">
        <f t="shared" si="0"/>
        <v>0</v>
      </c>
      <c r="E42" s="89">
        <f t="shared" si="1"/>
        <v>0</v>
      </c>
      <c r="F42" s="48"/>
      <c r="G42" s="208">
        <v>29343.25</v>
      </c>
      <c r="H42" s="87">
        <f>'Grad-18Hours'!P40</f>
        <v>29374.25</v>
      </c>
      <c r="I42" s="92">
        <f t="shared" si="2"/>
        <v>31</v>
      </c>
      <c r="J42" s="89">
        <f t="shared" si="3"/>
        <v>1.0564610259599738E-3</v>
      </c>
      <c r="K42" s="52"/>
      <c r="L42" s="206">
        <v>28591.75</v>
      </c>
      <c r="M42" s="87">
        <f>'Grad-20Hours'!B41</f>
        <v>28591.75</v>
      </c>
      <c r="N42" s="92">
        <f t="shared" si="4"/>
        <v>0</v>
      </c>
      <c r="O42" s="89">
        <f t="shared" si="5"/>
        <v>0</v>
      </c>
      <c r="P42" s="48"/>
      <c r="Q42" s="208">
        <v>29343.25</v>
      </c>
      <c r="R42" s="87">
        <f>'Grad-20Hours'!P41</f>
        <v>29374.25</v>
      </c>
      <c r="S42" s="92">
        <f t="shared" si="6"/>
        <v>31</v>
      </c>
      <c r="T42" s="89">
        <f t="shared" si="7"/>
        <v>1.0564610259599738E-3</v>
      </c>
      <c r="U42" s="52"/>
      <c r="V42" s="206">
        <v>28591.75</v>
      </c>
      <c r="W42" s="87">
        <f>'Grad-24Hours'!B41</f>
        <v>28591.75</v>
      </c>
      <c r="X42" s="92">
        <f>W42-V42</f>
        <v>0</v>
      </c>
      <c r="Y42" s="89">
        <f>X42/V42</f>
        <v>0</v>
      </c>
      <c r="Z42" s="48"/>
      <c r="AA42" s="208">
        <v>29343.25</v>
      </c>
      <c r="AB42" s="87">
        <f>'Grad-24Hours'!P41</f>
        <v>29374.25</v>
      </c>
      <c r="AC42" s="92">
        <f t="shared" si="10"/>
        <v>31</v>
      </c>
      <c r="AD42" s="105">
        <f t="shared" si="11"/>
        <v>1.0564610259599738E-3</v>
      </c>
    </row>
    <row r="43" spans="1:30">
      <c r="A43" s="151" t="s">
        <v>195</v>
      </c>
      <c r="B43" s="206">
        <v>12524</v>
      </c>
      <c r="C43" s="152">
        <f>'Grad-18Hours'!B41</f>
        <v>12524</v>
      </c>
      <c r="D43" s="92">
        <f t="shared" ref="D43" si="56">C43-B43</f>
        <v>0</v>
      </c>
      <c r="E43" s="89">
        <f t="shared" ref="E43" si="57">D43/B43</f>
        <v>0</v>
      </c>
      <c r="F43" s="48"/>
      <c r="G43" s="208">
        <v>13204</v>
      </c>
      <c r="H43" s="146">
        <f>'Grad-18Hours'!P41</f>
        <v>13204</v>
      </c>
      <c r="I43" s="92">
        <f t="shared" ref="I43" si="58">H43-G43</f>
        <v>0</v>
      </c>
      <c r="J43" s="89">
        <f t="shared" ref="J43" si="59">I43/G43</f>
        <v>0</v>
      </c>
      <c r="K43" s="52"/>
      <c r="L43" s="206">
        <v>12524</v>
      </c>
      <c r="M43" s="146">
        <f>'Grad-20Hours'!B42</f>
        <v>12524</v>
      </c>
      <c r="N43" s="92">
        <f t="shared" ref="N43" si="60">M43-L43</f>
        <v>0</v>
      </c>
      <c r="O43" s="89">
        <f t="shared" ref="O43" si="61">N43/L43</f>
        <v>0</v>
      </c>
      <c r="P43" s="48"/>
      <c r="Q43" s="208">
        <v>13234</v>
      </c>
      <c r="R43" s="146">
        <f>'Grad-20Hours'!P42</f>
        <v>13234</v>
      </c>
      <c r="S43" s="92">
        <f t="shared" ref="S43" si="62">R43-Q43</f>
        <v>0</v>
      </c>
      <c r="T43" s="89">
        <f t="shared" ref="T43" si="63">S43/Q43</f>
        <v>0</v>
      </c>
      <c r="U43" s="52"/>
      <c r="V43" s="206">
        <v>12524</v>
      </c>
      <c r="W43" s="146">
        <f>'Grad-24Hours'!B42</f>
        <v>12524</v>
      </c>
      <c r="X43" s="92">
        <f>W43-V43</f>
        <v>0</v>
      </c>
      <c r="Y43" s="89">
        <f>X43/V43</f>
        <v>0</v>
      </c>
      <c r="Z43" s="48"/>
      <c r="AA43" s="208">
        <v>13294</v>
      </c>
      <c r="AB43" s="146">
        <f>'Grad-24Hours'!P42</f>
        <v>13294</v>
      </c>
      <c r="AC43" s="92">
        <f t="shared" ref="AC43" si="64">AB43-AA43</f>
        <v>0</v>
      </c>
      <c r="AD43" s="105">
        <f t="shared" ref="AD43" si="65">AC43/AA43</f>
        <v>0</v>
      </c>
    </row>
    <row r="44" spans="1:30" s="216" customFormat="1" ht="32.25">
      <c r="A44" s="220" t="s">
        <v>212</v>
      </c>
      <c r="B44" s="221">
        <v>5193.5</v>
      </c>
      <c r="C44" s="152">
        <f>'Grad-18Hours'!B42</f>
        <v>5193.5</v>
      </c>
      <c r="D44" s="153"/>
      <c r="E44" s="147"/>
      <c r="F44" s="148"/>
      <c r="G44" s="146">
        <v>5571.5</v>
      </c>
      <c r="H44" s="146">
        <f>'Grad-18Hours'!P42</f>
        <v>5571.5</v>
      </c>
      <c r="I44" s="153"/>
      <c r="J44" s="147"/>
      <c r="K44" s="154"/>
      <c r="L44" s="152">
        <v>5193.5</v>
      </c>
      <c r="M44" s="146">
        <f>'Grad-20Hours'!B43</f>
        <v>5193.5</v>
      </c>
      <c r="N44" s="153"/>
      <c r="O44" s="147"/>
      <c r="P44" s="148"/>
      <c r="Q44" s="146">
        <v>5571.5</v>
      </c>
      <c r="R44" s="146">
        <f>'Grad-20Hours'!P43</f>
        <v>5571.5</v>
      </c>
      <c r="S44" s="153"/>
      <c r="T44" s="147"/>
      <c r="U44" s="154"/>
      <c r="V44" s="152">
        <v>5193.5</v>
      </c>
      <c r="W44" s="146">
        <f>'Grad-24Hours'!B43</f>
        <v>5193.5</v>
      </c>
      <c r="X44" s="153"/>
      <c r="Y44" s="147"/>
      <c r="Z44" s="148"/>
      <c r="AA44" s="146">
        <v>5571.5</v>
      </c>
      <c r="AB44" s="146">
        <f>'Grad-24Hours'!P43</f>
        <v>5571.5</v>
      </c>
      <c r="AC44" s="222"/>
      <c r="AD44" s="223"/>
    </row>
    <row r="45" spans="1:30" ht="15.75" thickBot="1">
      <c r="A45" s="111" t="s">
        <v>58</v>
      </c>
      <c r="B45" s="206">
        <v>12517.5</v>
      </c>
      <c r="C45" s="94">
        <f>'Grad-18Hours'!B43</f>
        <v>12517.5</v>
      </c>
      <c r="D45" s="92">
        <f t="shared" si="0"/>
        <v>0</v>
      </c>
      <c r="E45" s="89">
        <f t="shared" si="1"/>
        <v>0</v>
      </c>
      <c r="F45" s="102"/>
      <c r="G45" s="208">
        <v>13428.5</v>
      </c>
      <c r="H45" s="99">
        <f>'Grad-18Hours'!P43</f>
        <v>13428.5</v>
      </c>
      <c r="I45" s="92">
        <f t="shared" si="2"/>
        <v>0</v>
      </c>
      <c r="J45" s="89">
        <f t="shared" si="3"/>
        <v>0</v>
      </c>
      <c r="K45" s="52"/>
      <c r="L45" s="206">
        <v>12517.5</v>
      </c>
      <c r="M45" s="99">
        <f>'Grad-20Hours'!B44</f>
        <v>12517.5</v>
      </c>
      <c r="N45" s="92">
        <f t="shared" si="4"/>
        <v>0</v>
      </c>
      <c r="O45" s="89">
        <f t="shared" si="5"/>
        <v>0</v>
      </c>
      <c r="P45" s="102"/>
      <c r="Q45" s="208">
        <v>13458.5</v>
      </c>
      <c r="R45" s="99">
        <f>'Grad-20Hours'!P44</f>
        <v>13458.5</v>
      </c>
      <c r="S45" s="92">
        <f t="shared" si="6"/>
        <v>0</v>
      </c>
      <c r="T45" s="89">
        <f t="shared" si="7"/>
        <v>0</v>
      </c>
      <c r="U45" s="52"/>
      <c r="V45" s="206">
        <v>12517.5</v>
      </c>
      <c r="W45" s="99">
        <f>'Grad-24Hours'!B44</f>
        <v>12517.5</v>
      </c>
      <c r="X45" s="92">
        <f t="shared" si="8"/>
        <v>0</v>
      </c>
      <c r="Y45" s="89">
        <f t="shared" si="9"/>
        <v>0</v>
      </c>
      <c r="Z45" s="102"/>
      <c r="AA45" s="208">
        <v>13518.5</v>
      </c>
      <c r="AB45" s="99">
        <f>'Grad-24Hours'!P44</f>
        <v>13518.5</v>
      </c>
      <c r="AC45" s="92">
        <f t="shared" si="10"/>
        <v>0</v>
      </c>
      <c r="AD45" s="105">
        <f t="shared" si="11"/>
        <v>0</v>
      </c>
    </row>
    <row r="46" spans="1:30">
      <c r="A46" s="112" t="s">
        <v>33</v>
      </c>
      <c r="B46" s="195"/>
      <c r="C46" s="54"/>
      <c r="D46" s="54"/>
      <c r="E46" s="54"/>
      <c r="F46" s="103"/>
      <c r="G46" s="195"/>
      <c r="H46" s="54"/>
      <c r="I46" s="54"/>
      <c r="J46" s="54"/>
      <c r="K46" s="104"/>
      <c r="L46" s="195"/>
      <c r="M46" s="54"/>
      <c r="N46" s="54"/>
      <c r="O46" s="54"/>
      <c r="P46" s="103"/>
      <c r="Q46" s="195"/>
      <c r="R46" s="54"/>
      <c r="S46" s="54"/>
      <c r="T46" s="54"/>
      <c r="U46" s="104"/>
      <c r="V46" s="195"/>
      <c r="W46" s="54"/>
      <c r="X46" s="54"/>
      <c r="Y46" s="54"/>
      <c r="Z46" s="103"/>
      <c r="AA46" s="195"/>
      <c r="AB46" s="54"/>
      <c r="AC46" s="54"/>
      <c r="AD46" s="55"/>
    </row>
    <row r="47" spans="1:30" ht="17.25">
      <c r="A47" s="108" t="s">
        <v>163</v>
      </c>
      <c r="B47" s="205">
        <v>5336</v>
      </c>
      <c r="C47" s="97">
        <f>'Grad-18Hours'!B45</f>
        <v>5336</v>
      </c>
      <c r="D47" s="92">
        <f t="shared" si="0"/>
        <v>0</v>
      </c>
      <c r="E47" s="89">
        <f t="shared" si="1"/>
        <v>0</v>
      </c>
      <c r="F47" s="101"/>
      <c r="G47" s="207">
        <v>10739</v>
      </c>
      <c r="H47" s="98">
        <f>'Grad-18Hours'!P45</f>
        <v>10739</v>
      </c>
      <c r="I47" s="92">
        <f t="shared" si="2"/>
        <v>0</v>
      </c>
      <c r="J47" s="89">
        <f t="shared" si="3"/>
        <v>0</v>
      </c>
      <c r="K47" s="52"/>
      <c r="L47" s="205">
        <v>5336</v>
      </c>
      <c r="M47" s="98">
        <f>'Grad-20Hours'!B46</f>
        <v>5336</v>
      </c>
      <c r="N47" s="92">
        <f t="shared" si="4"/>
        <v>0</v>
      </c>
      <c r="O47" s="89">
        <f t="shared" si="5"/>
        <v>0</v>
      </c>
      <c r="P47" s="101"/>
      <c r="Q47" s="207">
        <v>10927</v>
      </c>
      <c r="R47" s="98">
        <f>'Grad-20Hours'!P46</f>
        <v>10927</v>
      </c>
      <c r="S47" s="92">
        <f t="shared" si="6"/>
        <v>0</v>
      </c>
      <c r="T47" s="89">
        <f t="shared" si="7"/>
        <v>0</v>
      </c>
      <c r="U47" s="52"/>
      <c r="V47" s="205">
        <v>5336</v>
      </c>
      <c r="W47" s="98">
        <f>'Grad-24Hours'!B46</f>
        <v>5336</v>
      </c>
      <c r="X47" s="92">
        <f t="shared" si="8"/>
        <v>0</v>
      </c>
      <c r="Y47" s="89">
        <f t="shared" si="9"/>
        <v>0</v>
      </c>
      <c r="Z47" s="101"/>
      <c r="AA47" s="207">
        <v>11303</v>
      </c>
      <c r="AB47" s="98">
        <f>'Grad-24Hours'!P46</f>
        <v>11303</v>
      </c>
      <c r="AC47" s="92">
        <f t="shared" si="10"/>
        <v>0</v>
      </c>
      <c r="AD47" s="105">
        <f t="shared" si="11"/>
        <v>0</v>
      </c>
    </row>
    <row r="48" spans="1:30" ht="17.25">
      <c r="A48" s="108" t="s">
        <v>168</v>
      </c>
      <c r="B48" s="206">
        <v>6024</v>
      </c>
      <c r="C48" s="93">
        <f>'Grad-18Hours'!B46</f>
        <v>6024</v>
      </c>
      <c r="D48" s="92">
        <f t="shared" si="0"/>
        <v>0</v>
      </c>
      <c r="E48" s="89">
        <f t="shared" si="1"/>
        <v>0</v>
      </c>
      <c r="F48" s="48"/>
      <c r="G48" s="208">
        <v>9430</v>
      </c>
      <c r="H48" s="87">
        <f>'Grad-18Hours'!P46</f>
        <v>9845.7000000000007</v>
      </c>
      <c r="I48" s="92">
        <f t="shared" si="2"/>
        <v>415.70000000000073</v>
      </c>
      <c r="J48" s="89">
        <f t="shared" si="3"/>
        <v>4.4082714740190959E-2</v>
      </c>
      <c r="K48" s="52"/>
      <c r="L48" s="206">
        <v>6024</v>
      </c>
      <c r="M48" s="87">
        <f>'Grad-20Hours'!B47</f>
        <v>6024</v>
      </c>
      <c r="N48" s="92">
        <f t="shared" si="4"/>
        <v>0</v>
      </c>
      <c r="O48" s="89">
        <f t="shared" si="5"/>
        <v>0</v>
      </c>
      <c r="P48" s="48"/>
      <c r="Q48" s="208">
        <v>9512</v>
      </c>
      <c r="R48" s="87">
        <f>'Grad-20Hours'!P47</f>
        <v>9863.7000000000007</v>
      </c>
      <c r="S48" s="92">
        <f t="shared" si="6"/>
        <v>351.70000000000073</v>
      </c>
      <c r="T48" s="89">
        <f t="shared" si="7"/>
        <v>3.6974348191757857E-2</v>
      </c>
      <c r="U48" s="52"/>
      <c r="V48" s="206">
        <v>6024</v>
      </c>
      <c r="W48" s="87">
        <f>'Grad-24Hours'!B47</f>
        <v>6024</v>
      </c>
      <c r="X48" s="92">
        <f t="shared" si="8"/>
        <v>0</v>
      </c>
      <c r="Y48" s="89">
        <f t="shared" si="9"/>
        <v>0</v>
      </c>
      <c r="Z48" s="48"/>
      <c r="AA48" s="208">
        <v>9528</v>
      </c>
      <c r="AB48" s="87">
        <f>'Grad-24Hours'!P47</f>
        <v>10299</v>
      </c>
      <c r="AC48" s="92">
        <f t="shared" si="10"/>
        <v>771</v>
      </c>
      <c r="AD48" s="105">
        <f t="shared" si="11"/>
        <v>8.0919395465994956E-2</v>
      </c>
    </row>
    <row r="49" spans="1:30">
      <c r="A49" s="108" t="s">
        <v>205</v>
      </c>
      <c r="B49" s="208">
        <v>10484</v>
      </c>
      <c r="C49" s="93">
        <f>'Grad-18Hours'!B47</f>
        <v>10484</v>
      </c>
      <c r="D49" s="92">
        <f>C49-B49</f>
        <v>0</v>
      </c>
      <c r="E49" s="89">
        <f t="shared" si="1"/>
        <v>0</v>
      </c>
      <c r="F49" s="48"/>
      <c r="G49" s="208">
        <v>17548</v>
      </c>
      <c r="H49" s="87">
        <f>'Grad-18Hours'!P47</f>
        <v>17498</v>
      </c>
      <c r="I49" s="92">
        <f t="shared" si="2"/>
        <v>-50</v>
      </c>
      <c r="J49" s="89">
        <f t="shared" si="3"/>
        <v>-2.8493275586961475E-3</v>
      </c>
      <c r="K49" s="52"/>
      <c r="L49" s="208">
        <v>10484</v>
      </c>
      <c r="M49" s="87">
        <f>'Grad-20Hours'!B48</f>
        <v>10484</v>
      </c>
      <c r="N49" s="92">
        <f t="shared" si="4"/>
        <v>0</v>
      </c>
      <c r="O49" s="89">
        <f t="shared" si="5"/>
        <v>0</v>
      </c>
      <c r="P49" s="48"/>
      <c r="Q49" s="208">
        <v>17778</v>
      </c>
      <c r="R49" s="87">
        <f>'Grad-20Hours'!P48</f>
        <v>17728</v>
      </c>
      <c r="S49" s="92">
        <f t="shared" si="6"/>
        <v>-50</v>
      </c>
      <c r="T49" s="89">
        <f t="shared" si="7"/>
        <v>-2.8124648441894477E-3</v>
      </c>
      <c r="U49" s="52"/>
      <c r="V49" s="208">
        <v>11338</v>
      </c>
      <c r="W49" s="87">
        <f>'Grad-24Hours'!B48</f>
        <v>11338</v>
      </c>
      <c r="X49" s="92">
        <f t="shared" si="8"/>
        <v>0</v>
      </c>
      <c r="Y49" s="89">
        <f t="shared" si="9"/>
        <v>0</v>
      </c>
      <c r="Z49" s="48"/>
      <c r="AA49" s="208">
        <v>20182</v>
      </c>
      <c r="AB49" s="87">
        <f>'Grad-24Hours'!P48</f>
        <v>20132</v>
      </c>
      <c r="AC49" s="92">
        <f>AB49-AA49</f>
        <v>-50</v>
      </c>
      <c r="AD49" s="105">
        <f t="shared" si="11"/>
        <v>-2.4774551580616392E-3</v>
      </c>
    </row>
    <row r="50" spans="1:30">
      <c r="A50" s="108" t="s">
        <v>206</v>
      </c>
      <c r="B50" s="208">
        <v>10484</v>
      </c>
      <c r="C50" s="93">
        <f>'Grad-18Hours'!B48</f>
        <v>10484</v>
      </c>
      <c r="D50" s="92">
        <f>C50-B50</f>
        <v>0</v>
      </c>
      <c r="E50" s="89">
        <f t="shared" si="1"/>
        <v>0</v>
      </c>
      <c r="F50" s="48"/>
      <c r="G50" s="208">
        <v>15750</v>
      </c>
      <c r="H50" s="87">
        <f>'Grad-18Hours'!P48</f>
        <v>15200</v>
      </c>
      <c r="I50" s="92">
        <f>H50-G50</f>
        <v>-550</v>
      </c>
      <c r="J50" s="89">
        <f>I50/G50</f>
        <v>-3.4920634920634921E-2</v>
      </c>
      <c r="K50" s="52"/>
      <c r="L50" s="208">
        <v>10484</v>
      </c>
      <c r="M50" s="87">
        <f>'Grad-20Hours'!B49</f>
        <v>10484</v>
      </c>
      <c r="N50" s="92">
        <f t="shared" ref="N50" si="66">M50-L50</f>
        <v>0</v>
      </c>
      <c r="O50" s="89">
        <f t="shared" ref="O50:O51" si="67">N50/L50</f>
        <v>0</v>
      </c>
      <c r="P50" s="48"/>
      <c r="Q50" s="208">
        <v>15980</v>
      </c>
      <c r="R50" s="87">
        <f>'Grad-20Hours'!P49</f>
        <v>15430</v>
      </c>
      <c r="S50" s="92">
        <f t="shared" ref="S50" si="68">R50-Q50</f>
        <v>-550</v>
      </c>
      <c r="T50" s="89">
        <f t="shared" ref="T50:T51" si="69">S50/Q50</f>
        <v>-3.4418022528160203E-2</v>
      </c>
      <c r="U50" s="52"/>
      <c r="V50" s="208">
        <v>11338</v>
      </c>
      <c r="W50" s="87">
        <f>'Grad-24Hours'!B49</f>
        <v>11338</v>
      </c>
      <c r="X50" s="92">
        <f t="shared" ref="X50" si="70">W50-V50</f>
        <v>0</v>
      </c>
      <c r="Y50" s="89">
        <f t="shared" ref="Y50:Y51" si="71">X50/V50</f>
        <v>0</v>
      </c>
      <c r="Z50" s="48"/>
      <c r="AA50" s="208">
        <v>18384</v>
      </c>
      <c r="AB50" s="87">
        <f>'Grad-24Hours'!P49</f>
        <v>17834</v>
      </c>
      <c r="AC50" s="92">
        <f t="shared" ref="AC50" si="72">AB50-AA50</f>
        <v>-550</v>
      </c>
      <c r="AD50" s="105">
        <f t="shared" ref="AD50:AD51" si="73">AC50/AA50</f>
        <v>-2.9917319408181028E-2</v>
      </c>
    </row>
    <row r="51" spans="1:30" ht="15.75" thickBot="1">
      <c r="A51" s="224" t="s">
        <v>207</v>
      </c>
      <c r="B51" s="225">
        <v>10484</v>
      </c>
      <c r="C51" s="88">
        <f>'Grad-18Hours'!B49</f>
        <v>10484</v>
      </c>
      <c r="D51" s="226">
        <f>C51-B51</f>
        <v>0</v>
      </c>
      <c r="E51" s="91">
        <f t="shared" si="1"/>
        <v>0</v>
      </c>
      <c r="F51" s="49"/>
      <c r="G51" s="225">
        <v>15750</v>
      </c>
      <c r="H51" s="88">
        <f>'Grad-18Hours'!P49</f>
        <v>15200</v>
      </c>
      <c r="I51" s="226">
        <f>H51-G51</f>
        <v>-550</v>
      </c>
      <c r="J51" s="91">
        <f>I51/G51</f>
        <v>-3.4920634920634921E-2</v>
      </c>
      <c r="K51" s="227"/>
      <c r="L51" s="225">
        <v>10484</v>
      </c>
      <c r="M51" s="88">
        <f>'Grad-20Hours'!B50</f>
        <v>10484</v>
      </c>
      <c r="N51" s="226">
        <f>M51-L51</f>
        <v>0</v>
      </c>
      <c r="O51" s="91">
        <f t="shared" si="67"/>
        <v>0</v>
      </c>
      <c r="P51" s="49"/>
      <c r="Q51" s="225">
        <v>15980</v>
      </c>
      <c r="R51" s="88">
        <f>'Grad-20Hours'!P50</f>
        <v>15430</v>
      </c>
      <c r="S51" s="226">
        <f>R51-Q51</f>
        <v>-550</v>
      </c>
      <c r="T51" s="91">
        <f t="shared" si="69"/>
        <v>-3.4418022528160203E-2</v>
      </c>
      <c r="U51" s="227"/>
      <c r="V51" s="225">
        <v>11338</v>
      </c>
      <c r="W51" s="88">
        <f>'Grad-24Hours'!B50</f>
        <v>11338</v>
      </c>
      <c r="X51" s="226">
        <f>W51-V51</f>
        <v>0</v>
      </c>
      <c r="Y51" s="91">
        <f t="shared" si="71"/>
        <v>0</v>
      </c>
      <c r="Z51" s="49"/>
      <c r="AA51" s="225">
        <v>18384</v>
      </c>
      <c r="AB51" s="88">
        <f>'Grad-24Hours'!P50</f>
        <v>17834</v>
      </c>
      <c r="AC51" s="226">
        <f>AB51-AA51</f>
        <v>-550</v>
      </c>
      <c r="AD51" s="114">
        <f t="shared" si="73"/>
        <v>-2.9917319408181028E-2</v>
      </c>
    </row>
    <row r="52" spans="1:30" ht="15.75" thickTop="1"/>
    <row r="53" spans="1:30">
      <c r="A53" s="150" t="s">
        <v>189</v>
      </c>
    </row>
    <row r="54" spans="1:30">
      <c r="A54" s="150" t="s">
        <v>166</v>
      </c>
    </row>
    <row r="55" spans="1:30">
      <c r="A55" s="150" t="s">
        <v>167</v>
      </c>
    </row>
    <row r="56" spans="1:30">
      <c r="A56" s="150" t="s">
        <v>213</v>
      </c>
    </row>
  </sheetData>
  <printOptions horizontalCentered="1"/>
  <pageMargins left="0.2" right="0.2"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SummaryUGrad</vt:lpstr>
      <vt:lpstr>SummaryGrad</vt:lpstr>
      <vt:lpstr>Undergrad-12Hours</vt:lpstr>
      <vt:lpstr>Undergrad-15Hours</vt:lpstr>
      <vt:lpstr>Grad-18Hours</vt:lpstr>
      <vt:lpstr>Grad-20Hours</vt:lpstr>
      <vt:lpstr>Grad-24Hours</vt:lpstr>
      <vt:lpstr>UGrad_ChangeSummary</vt:lpstr>
      <vt:lpstr>Grad_ChangeSummary</vt:lpstr>
      <vt:lpstr>'Grad-18Hours'!Print_Area</vt:lpstr>
      <vt:lpstr>'Grad-20Hours'!Print_Area</vt:lpstr>
      <vt:lpstr>'Grad-24Hours'!Print_Area</vt:lpstr>
      <vt:lpstr>SummaryGrad!Print_Area</vt:lpstr>
      <vt:lpstr>SummaryUGrad!Print_Area</vt:lpstr>
      <vt:lpstr>UGrad_ChangeSummary!Print_Area</vt:lpstr>
      <vt:lpstr>'Undergrad-12Hours'!Print_Area</vt:lpstr>
      <vt:lpstr>'Undergrad-15Hours'!Print_Area</vt:lpstr>
      <vt:lpstr>SummaryGrad!Print_Titles</vt:lpstr>
      <vt:lpstr>SummaryUGrad!Print_Titles</vt:lpstr>
    </vt:vector>
  </TitlesOfParts>
  <Company>Louisiana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lori.parker</dc:creator>
  <cp:lastModifiedBy>Dawn Melancon</cp:lastModifiedBy>
  <cp:lastPrinted>2023-07-18T14:43:23Z</cp:lastPrinted>
  <dcterms:created xsi:type="dcterms:W3CDTF">2011-01-20T14:47:13Z</dcterms:created>
  <dcterms:modified xsi:type="dcterms:W3CDTF">2024-08-15T18:16:38Z</dcterms:modified>
</cp:coreProperties>
</file>